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202300"/>
  <mc:AlternateContent xmlns:mc="http://schemas.openxmlformats.org/markup-compatibility/2006">
    <mc:Choice Requires="x15">
      <x15ac:absPath xmlns:x15ac="http://schemas.microsoft.com/office/spreadsheetml/2010/11/ac" url="https://iwacenter.sharepoint.com/sites/DocumentShareSite/Shared Documents/Office/joho/◆Ⅰ　研修関係/07　要請研修/R07/0925ICT研修会（小軽米小）/"/>
    </mc:Choice>
  </mc:AlternateContent>
  <xr:revisionPtr revIDLastSave="12" documentId="13_ncr:1_{6CC42495-AAEB-4A50-89A3-B19159E2155D}" xr6:coauthVersionLast="47" xr6:coauthVersionMax="47" xr10:uidLastSave="{26BCB041-E793-4AB9-835F-2435698E147D}"/>
  <bookViews>
    <workbookView xWindow="14400" yWindow="0" windowWidth="14400" windowHeight="15600" tabRatio="715" activeTab="1" xr2:uid="{71B46441-6897-4CD4-BF43-97A035B3C9E4}"/>
  </bookViews>
  <sheets>
    <sheet name="①ショートカット" sheetId="1" r:id="rId1"/>
    <sheet name="②関数" sheetId="4" r:id="rId2"/>
    <sheet name="②関数（関数入り）" sheetId="3" r:id="rId3"/>
    <sheet name="②おまけ（座席表）" sheetId="14" r:id="rId4"/>
    <sheet name="②おまけ（名簿）" sheetId="15" r:id="rId5"/>
    <sheet name="③授業のふり返り" sheetId="13"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6" i="3" l="1"/>
  <c r="V5" i="3"/>
  <c r="V4" i="3"/>
  <c r="B18" i="14"/>
  <c r="B13" i="14"/>
  <c r="B12" i="14"/>
  <c r="B8" i="14"/>
  <c r="B7" i="14"/>
  <c r="C5" i="15"/>
  <c r="C29" i="15"/>
  <c r="C33" i="15"/>
  <c r="C30" i="15"/>
  <c r="C31" i="15"/>
  <c r="C32" i="15"/>
  <c r="C9" i="15"/>
  <c r="C13" i="15"/>
  <c r="C17" i="15"/>
  <c r="C21" i="15"/>
  <c r="C25" i="15"/>
  <c r="C6" i="15"/>
  <c r="C10" i="15"/>
  <c r="C14" i="15"/>
  <c r="C18" i="15"/>
  <c r="C22" i="15"/>
  <c r="C26" i="15"/>
  <c r="C7" i="15"/>
  <c r="C11" i="15"/>
  <c r="C15" i="15"/>
  <c r="C19" i="15"/>
  <c r="C23" i="15"/>
  <c r="C27" i="15"/>
  <c r="C8" i="15"/>
  <c r="C12" i="15"/>
  <c r="C16" i="15"/>
  <c r="C20" i="15"/>
  <c r="C24" i="15"/>
  <c r="C28" i="15"/>
  <c r="C4" i="15"/>
  <c r="B6" i="14" l="1"/>
  <c r="B21" i="14"/>
  <c r="B22" i="14"/>
  <c r="B16" i="14"/>
  <c r="B17" i="14"/>
  <c r="B11" i="14"/>
  <c r="B23" i="14" l="1"/>
  <c r="P11" i="3"/>
  <c r="K277" i="4"/>
  <c r="K276" i="4"/>
  <c r="K275" i="4"/>
  <c r="K274" i="4"/>
  <c r="K273" i="4"/>
  <c r="K272" i="4"/>
  <c r="K271" i="4"/>
  <c r="K270" i="4"/>
  <c r="K269" i="4"/>
  <c r="K268" i="4"/>
  <c r="K267" i="4"/>
  <c r="K266" i="4"/>
  <c r="K265" i="4"/>
  <c r="K264" i="4"/>
  <c r="K263" i="4"/>
  <c r="K262" i="4"/>
  <c r="K261" i="4"/>
  <c r="K260" i="4"/>
  <c r="K259" i="4"/>
  <c r="K258" i="4"/>
  <c r="K257" i="4"/>
  <c r="K256" i="4"/>
  <c r="K255" i="4"/>
  <c r="K254" i="4"/>
  <c r="K253" i="4"/>
  <c r="K252" i="4"/>
  <c r="K251" i="4"/>
  <c r="K250" i="4"/>
  <c r="K249" i="4"/>
  <c r="K248" i="4"/>
  <c r="K247" i="4"/>
  <c r="K246" i="4"/>
  <c r="K245" i="4"/>
  <c r="K244" i="4"/>
  <c r="K243" i="4"/>
  <c r="K242" i="4"/>
  <c r="K241" i="4"/>
  <c r="K240" i="4"/>
  <c r="K239" i="4"/>
  <c r="K238" i="4"/>
  <c r="K237" i="4"/>
  <c r="K236" i="4"/>
  <c r="K235" i="4"/>
  <c r="K234" i="4"/>
  <c r="K233" i="4"/>
  <c r="K232" i="4"/>
  <c r="K231" i="4"/>
  <c r="K230" i="4"/>
  <c r="K229" i="4"/>
  <c r="K228" i="4"/>
  <c r="K227" i="4"/>
  <c r="K226" i="4"/>
  <c r="K225" i="4"/>
  <c r="K224" i="4"/>
  <c r="K223" i="4"/>
  <c r="K222" i="4"/>
  <c r="K221" i="4"/>
  <c r="K220" i="4"/>
  <c r="K219" i="4"/>
  <c r="K218" i="4"/>
  <c r="K217" i="4"/>
  <c r="K216" i="4"/>
  <c r="K215" i="4"/>
  <c r="K214" i="4"/>
  <c r="K213" i="4"/>
  <c r="K212" i="4"/>
  <c r="K211" i="4"/>
  <c r="K210" i="4"/>
  <c r="K209" i="4"/>
  <c r="K208" i="4"/>
  <c r="K207" i="4"/>
  <c r="K206" i="4"/>
  <c r="K205" i="4"/>
  <c r="K204" i="4"/>
  <c r="K203" i="4"/>
  <c r="K202" i="4"/>
  <c r="K201" i="4"/>
  <c r="K200" i="4"/>
  <c r="K199" i="4"/>
  <c r="K198" i="4"/>
  <c r="K197" i="4"/>
  <c r="K196" i="4"/>
  <c r="K195" i="4"/>
  <c r="K194" i="4"/>
  <c r="K193" i="4"/>
  <c r="K192" i="4"/>
  <c r="K191" i="4"/>
  <c r="K190" i="4"/>
  <c r="K189" i="4"/>
  <c r="K188" i="4"/>
  <c r="K187" i="4"/>
  <c r="K186" i="4"/>
  <c r="K185" i="4"/>
  <c r="K184" i="4"/>
  <c r="K183" i="4"/>
  <c r="K182" i="4"/>
  <c r="K181" i="4"/>
  <c r="K180" i="4"/>
  <c r="K179" i="4"/>
  <c r="K178" i="4"/>
  <c r="K177" i="4"/>
  <c r="K176" i="4"/>
  <c r="K175" i="4"/>
  <c r="K174" i="4"/>
  <c r="K173" i="4"/>
  <c r="K172" i="4"/>
  <c r="K171" i="4"/>
  <c r="K170" i="4"/>
  <c r="K169" i="4"/>
  <c r="K168" i="4"/>
  <c r="K167" i="4"/>
  <c r="K166" i="4"/>
  <c r="K165" i="4"/>
  <c r="K164" i="4"/>
  <c r="K163" i="4"/>
  <c r="K162" i="4"/>
  <c r="K161" i="4"/>
  <c r="K160" i="4"/>
  <c r="K159" i="4"/>
  <c r="K158" i="4"/>
  <c r="K157" i="4"/>
  <c r="K156" i="4"/>
  <c r="K155" i="4"/>
  <c r="K154" i="4"/>
  <c r="K153" i="4"/>
  <c r="K152" i="4"/>
  <c r="K151" i="4"/>
  <c r="K150" i="4"/>
  <c r="K149" i="4"/>
  <c r="K148" i="4"/>
  <c r="K147" i="4"/>
  <c r="K146" i="4"/>
  <c r="K145" i="4"/>
  <c r="K144" i="4"/>
  <c r="K143" i="4"/>
  <c r="K142" i="4"/>
  <c r="K141" i="4"/>
  <c r="K140" i="4"/>
  <c r="K139" i="4"/>
  <c r="K138" i="4"/>
  <c r="K137" i="4"/>
  <c r="K136" i="4"/>
  <c r="K135" i="4"/>
  <c r="K134" i="4"/>
  <c r="K133" i="4"/>
  <c r="K132" i="4"/>
  <c r="K131" i="4"/>
  <c r="K130" i="4"/>
  <c r="K129" i="4"/>
  <c r="K128" i="4"/>
  <c r="K127" i="4"/>
  <c r="K126" i="4"/>
  <c r="K125" i="4"/>
  <c r="K124" i="4"/>
  <c r="K123" i="4"/>
  <c r="K122" i="4"/>
  <c r="K121" i="4"/>
  <c r="K120" i="4"/>
  <c r="K119" i="4"/>
  <c r="K118" i="4"/>
  <c r="K117" i="4"/>
  <c r="K116" i="4"/>
  <c r="K115" i="4"/>
  <c r="K114" i="4"/>
  <c r="K113" i="4"/>
  <c r="K112" i="4"/>
  <c r="K111" i="4"/>
  <c r="K110" i="4"/>
  <c r="K109" i="4"/>
  <c r="K108" i="4"/>
  <c r="K107" i="4"/>
  <c r="K106" i="4"/>
  <c r="K105" i="4"/>
  <c r="K104" i="4"/>
  <c r="K103" i="4"/>
  <c r="K102" i="4"/>
  <c r="K101" i="4"/>
  <c r="K100" i="4"/>
  <c r="K99" i="4"/>
  <c r="K98" i="4"/>
  <c r="K97" i="4"/>
  <c r="K96" i="4"/>
  <c r="K95" i="4"/>
  <c r="K94" i="4"/>
  <c r="K93" i="4"/>
  <c r="K92" i="4"/>
  <c r="K91" i="4"/>
  <c r="K90" i="4"/>
  <c r="K89" i="4"/>
  <c r="K88" i="4"/>
  <c r="K87" i="4"/>
  <c r="K86" i="4"/>
  <c r="K85" i="4"/>
  <c r="K84" i="4"/>
  <c r="K83" i="4"/>
  <c r="K82" i="4"/>
  <c r="K81" i="4"/>
  <c r="K80" i="4"/>
  <c r="K79" i="4"/>
  <c r="K78" i="4"/>
  <c r="K77" i="4"/>
  <c r="K76" i="4"/>
  <c r="K75" i="4"/>
  <c r="K74" i="4"/>
  <c r="K73" i="4"/>
  <c r="K72" i="4"/>
  <c r="K71" i="4"/>
  <c r="K70" i="4"/>
  <c r="K69" i="4"/>
  <c r="K68" i="4"/>
  <c r="K67" i="4"/>
  <c r="K66" i="4"/>
  <c r="K65" i="4"/>
  <c r="K64" i="4"/>
  <c r="K63" i="4"/>
  <c r="K62" i="4"/>
  <c r="K61" i="4"/>
  <c r="K60" i="4"/>
  <c r="K59" i="4"/>
  <c r="K58" i="4"/>
  <c r="K57" i="4"/>
  <c r="K56" i="4"/>
  <c r="K55" i="4"/>
  <c r="K54" i="4"/>
  <c r="K53" i="4"/>
  <c r="K52" i="4"/>
  <c r="K51" i="4"/>
  <c r="K50" i="4"/>
  <c r="K49" i="4"/>
  <c r="K48" i="4"/>
  <c r="K47" i="4"/>
  <c r="K46" i="4"/>
  <c r="K45" i="4"/>
  <c r="K44" i="4"/>
  <c r="K43" i="4"/>
  <c r="K42" i="4"/>
  <c r="K41" i="4"/>
  <c r="K40" i="4"/>
  <c r="K39" i="4"/>
  <c r="K38" i="4"/>
  <c r="K37" i="4"/>
  <c r="K36" i="4"/>
  <c r="K35" i="4"/>
  <c r="K34" i="4"/>
  <c r="K33" i="4"/>
  <c r="K32" i="4"/>
  <c r="K31" i="4"/>
  <c r="K30" i="4"/>
  <c r="K29" i="4"/>
  <c r="K28" i="4"/>
  <c r="K27" i="4"/>
  <c r="K26" i="4"/>
  <c r="K25" i="4"/>
  <c r="K24" i="4"/>
  <c r="K23" i="4"/>
  <c r="K22" i="4"/>
  <c r="K21" i="4"/>
  <c r="K20" i="4"/>
  <c r="K19" i="4"/>
  <c r="K18" i="4"/>
  <c r="K17" i="4"/>
  <c r="K16" i="4"/>
  <c r="K15" i="4"/>
  <c r="K14" i="4"/>
  <c r="K13" i="4"/>
  <c r="K12" i="4"/>
  <c r="K11" i="4"/>
  <c r="K10" i="4"/>
  <c r="K9" i="4"/>
  <c r="K8" i="4"/>
  <c r="K7" i="4"/>
  <c r="K6" i="4"/>
  <c r="K5" i="4"/>
  <c r="K4" i="4"/>
  <c r="K3" i="4"/>
  <c r="K2" i="4"/>
  <c r="P25" i="3"/>
  <c r="P24" i="3"/>
  <c r="P10" i="3"/>
  <c r="P20" i="3" s="1"/>
  <c r="P17" i="3"/>
  <c r="P16" i="3"/>
  <c r="P22" i="3"/>
  <c r="B277" i="3"/>
  <c r="D277" i="3"/>
  <c r="J277" i="3"/>
  <c r="K277" i="3"/>
  <c r="L277" i="3" s="1" a="1"/>
  <c r="L277" i="3" s="1"/>
  <c r="B2" i="3"/>
  <c r="B3" i="3"/>
  <c r="B4" i="3"/>
  <c r="B5" i="3"/>
  <c r="B6" i="3"/>
  <c r="B7" i="3"/>
  <c r="B8" i="3"/>
  <c r="B9" i="3"/>
  <c r="B10" i="3"/>
  <c r="B11" i="3"/>
  <c r="B12" i="3"/>
  <c r="B13" i="3"/>
  <c r="B14" i="3"/>
  <c r="B15" i="3"/>
  <c r="B16" i="3"/>
  <c r="B17" i="3"/>
  <c r="B18" i="3"/>
  <c r="B19" i="3"/>
  <c r="B20" i="3"/>
  <c r="B21" i="3"/>
  <c r="B22" i="3"/>
  <c r="B23" i="3"/>
  <c r="B24" i="3"/>
  <c r="B25" i="3"/>
  <c r="B26" i="3"/>
  <c r="B27" i="3"/>
  <c r="B28" i="3"/>
  <c r="B29" i="3"/>
  <c r="B30" i="3"/>
  <c r="B31" i="3"/>
  <c r="B32" i="3"/>
  <c r="B33" i="3"/>
  <c r="B34" i="3"/>
  <c r="B35" i="3"/>
  <c r="B36" i="3"/>
  <c r="B37" i="3"/>
  <c r="B38" i="3"/>
  <c r="B39" i="3"/>
  <c r="B40" i="3"/>
  <c r="B41" i="3"/>
  <c r="B42" i="3"/>
  <c r="B43" i="3"/>
  <c r="B44" i="3"/>
  <c r="B45" i="3"/>
  <c r="B46" i="3"/>
  <c r="B47" i="3"/>
  <c r="B48" i="3"/>
  <c r="B49" i="3"/>
  <c r="B50" i="3"/>
  <c r="B51" i="3"/>
  <c r="B52" i="3"/>
  <c r="B53" i="3"/>
  <c r="B54" i="3"/>
  <c r="B55" i="3"/>
  <c r="B56" i="3"/>
  <c r="B57" i="3"/>
  <c r="B58" i="3"/>
  <c r="B59" i="3"/>
  <c r="B60" i="3"/>
  <c r="B61" i="3"/>
  <c r="B62" i="3"/>
  <c r="B63" i="3"/>
  <c r="B64" i="3"/>
  <c r="B65" i="3"/>
  <c r="B66" i="3"/>
  <c r="B67" i="3"/>
  <c r="B68" i="3"/>
  <c r="B69" i="3"/>
  <c r="B70" i="3"/>
  <c r="B71" i="3"/>
  <c r="B72" i="3"/>
  <c r="B73" i="3"/>
  <c r="B74" i="3"/>
  <c r="B75" i="3"/>
  <c r="B76" i="3"/>
  <c r="B77" i="3"/>
  <c r="B78" i="3"/>
  <c r="B79" i="3"/>
  <c r="B80" i="3"/>
  <c r="B81" i="3"/>
  <c r="B82" i="3"/>
  <c r="B83" i="3"/>
  <c r="B84" i="3"/>
  <c r="B85" i="3"/>
  <c r="B86" i="3"/>
  <c r="B87" i="3"/>
  <c r="B88" i="3"/>
  <c r="B89" i="3"/>
  <c r="B90" i="3"/>
  <c r="B91" i="3"/>
  <c r="B92" i="3"/>
  <c r="B93" i="3"/>
  <c r="B94" i="3"/>
  <c r="B95" i="3"/>
  <c r="B96" i="3"/>
  <c r="B97" i="3"/>
  <c r="B98" i="3"/>
  <c r="B99" i="3"/>
  <c r="B100" i="3"/>
  <c r="B101" i="3"/>
  <c r="B102" i="3"/>
  <c r="B103" i="3"/>
  <c r="B104" i="3"/>
  <c r="B105" i="3"/>
  <c r="B106" i="3"/>
  <c r="B107" i="3"/>
  <c r="B108" i="3"/>
  <c r="B109" i="3"/>
  <c r="B110" i="3"/>
  <c r="B111" i="3"/>
  <c r="B112" i="3"/>
  <c r="B113" i="3"/>
  <c r="B114" i="3"/>
  <c r="B115" i="3"/>
  <c r="B116" i="3"/>
  <c r="B117" i="3"/>
  <c r="B118" i="3"/>
  <c r="B119" i="3"/>
  <c r="B120" i="3"/>
  <c r="B121" i="3"/>
  <c r="B122" i="3"/>
  <c r="B123" i="3"/>
  <c r="B124" i="3"/>
  <c r="B125" i="3"/>
  <c r="B126" i="3"/>
  <c r="B127" i="3"/>
  <c r="B128" i="3"/>
  <c r="B129" i="3"/>
  <c r="B130" i="3"/>
  <c r="B131" i="3"/>
  <c r="B132" i="3"/>
  <c r="B133" i="3"/>
  <c r="B134" i="3"/>
  <c r="B135" i="3"/>
  <c r="B136" i="3"/>
  <c r="B137" i="3"/>
  <c r="B138" i="3"/>
  <c r="B139" i="3"/>
  <c r="B140" i="3"/>
  <c r="B141" i="3"/>
  <c r="B142" i="3"/>
  <c r="B143" i="3"/>
  <c r="B144" i="3"/>
  <c r="B145" i="3"/>
  <c r="B146" i="3"/>
  <c r="B147" i="3"/>
  <c r="B148" i="3"/>
  <c r="B149" i="3"/>
  <c r="B150" i="3"/>
  <c r="B151" i="3"/>
  <c r="B152" i="3"/>
  <c r="B153" i="3"/>
  <c r="B154" i="3"/>
  <c r="B155" i="3"/>
  <c r="B156" i="3"/>
  <c r="B157" i="3"/>
  <c r="B158" i="3"/>
  <c r="B159" i="3"/>
  <c r="B160" i="3"/>
  <c r="B161" i="3"/>
  <c r="B162" i="3"/>
  <c r="B163" i="3"/>
  <c r="B164" i="3"/>
  <c r="B165" i="3"/>
  <c r="B166" i="3"/>
  <c r="B167" i="3"/>
  <c r="B168" i="3"/>
  <c r="B169" i="3"/>
  <c r="B170" i="3"/>
  <c r="B171" i="3"/>
  <c r="B172" i="3"/>
  <c r="B173" i="3"/>
  <c r="B174" i="3"/>
  <c r="B175" i="3"/>
  <c r="B176" i="3"/>
  <c r="B177" i="3"/>
  <c r="B178" i="3"/>
  <c r="B179" i="3"/>
  <c r="B180" i="3"/>
  <c r="B181" i="3"/>
  <c r="B182" i="3"/>
  <c r="B183" i="3"/>
  <c r="B184" i="3"/>
  <c r="B185" i="3"/>
  <c r="B186" i="3"/>
  <c r="B187" i="3"/>
  <c r="B188" i="3"/>
  <c r="B189" i="3"/>
  <c r="B190" i="3"/>
  <c r="B191" i="3"/>
  <c r="B192" i="3"/>
  <c r="B193" i="3"/>
  <c r="B194" i="3"/>
  <c r="B195" i="3"/>
  <c r="B196" i="3"/>
  <c r="B197" i="3"/>
  <c r="B198" i="3"/>
  <c r="B199" i="3"/>
  <c r="B200" i="3"/>
  <c r="B201" i="3"/>
  <c r="B202" i="3"/>
  <c r="B203" i="3"/>
  <c r="B204" i="3"/>
  <c r="B205" i="3"/>
  <c r="B206" i="3"/>
  <c r="B207" i="3"/>
  <c r="B208" i="3"/>
  <c r="B209" i="3"/>
  <c r="B210" i="3"/>
  <c r="B211" i="3"/>
  <c r="B212" i="3"/>
  <c r="B213" i="3"/>
  <c r="B214" i="3"/>
  <c r="B215" i="3"/>
  <c r="B216" i="3"/>
  <c r="B217" i="3"/>
  <c r="B218" i="3"/>
  <c r="B219" i="3"/>
  <c r="B220" i="3"/>
  <c r="B221" i="3"/>
  <c r="B222" i="3"/>
  <c r="B223" i="3"/>
  <c r="B224" i="3"/>
  <c r="B225" i="3"/>
  <c r="B226" i="3"/>
  <c r="B227" i="3"/>
  <c r="B228" i="3"/>
  <c r="B229" i="3"/>
  <c r="B230" i="3"/>
  <c r="B231" i="3"/>
  <c r="B232" i="3"/>
  <c r="B233" i="3"/>
  <c r="B234" i="3"/>
  <c r="B235" i="3"/>
  <c r="B236" i="3"/>
  <c r="B237" i="3"/>
  <c r="B238" i="3"/>
  <c r="B239" i="3"/>
  <c r="B240" i="3"/>
  <c r="B241" i="3"/>
  <c r="B242" i="3"/>
  <c r="B243" i="3"/>
  <c r="B244" i="3"/>
  <c r="B245" i="3"/>
  <c r="B246" i="3"/>
  <c r="B247" i="3"/>
  <c r="B248" i="3"/>
  <c r="B249" i="3"/>
  <c r="B250" i="3"/>
  <c r="B251" i="3"/>
  <c r="B252" i="3"/>
  <c r="B253" i="3"/>
  <c r="B254" i="3"/>
  <c r="B255" i="3"/>
  <c r="B256" i="3"/>
  <c r="B257" i="3"/>
  <c r="B258" i="3"/>
  <c r="B259" i="3"/>
  <c r="B260" i="3"/>
  <c r="B261" i="3"/>
  <c r="B262" i="3"/>
  <c r="B263" i="3"/>
  <c r="B264" i="3"/>
  <c r="B265" i="3"/>
  <c r="B266" i="3"/>
  <c r="B267" i="3"/>
  <c r="B268" i="3"/>
  <c r="B269" i="3"/>
  <c r="B270" i="3"/>
  <c r="B271" i="3"/>
  <c r="B272" i="3"/>
  <c r="B273" i="3"/>
  <c r="B274" i="3"/>
  <c r="B275" i="3"/>
  <c r="B276" i="3"/>
  <c r="D2" i="3"/>
  <c r="D3" i="3"/>
  <c r="D4" i="3"/>
  <c r="D5" i="3"/>
  <c r="D6" i="3"/>
  <c r="D7" i="3"/>
  <c r="D8" i="3"/>
  <c r="D9" i="3"/>
  <c r="D10" i="3"/>
  <c r="D11" i="3"/>
  <c r="D12" i="3"/>
  <c r="D13" i="3"/>
  <c r="D14" i="3"/>
  <c r="D15" i="3"/>
  <c r="D16" i="3"/>
  <c r="D17" i="3"/>
  <c r="D18" i="3"/>
  <c r="D19" i="3"/>
  <c r="D20" i="3"/>
  <c r="D21" i="3"/>
  <c r="D22" i="3"/>
  <c r="D23" i="3"/>
  <c r="D24" i="3"/>
  <c r="D25" i="3"/>
  <c r="D26" i="3"/>
  <c r="D27" i="3"/>
  <c r="D28" i="3"/>
  <c r="D29" i="3"/>
  <c r="D30" i="3"/>
  <c r="D31" i="3"/>
  <c r="D32" i="3"/>
  <c r="D33" i="3"/>
  <c r="D34" i="3"/>
  <c r="D35" i="3"/>
  <c r="D36" i="3"/>
  <c r="D37" i="3"/>
  <c r="D38" i="3"/>
  <c r="D39" i="3"/>
  <c r="D40" i="3"/>
  <c r="D41" i="3"/>
  <c r="D42" i="3"/>
  <c r="D43" i="3"/>
  <c r="D44" i="3"/>
  <c r="D45" i="3"/>
  <c r="D46" i="3"/>
  <c r="D47" i="3"/>
  <c r="D48" i="3"/>
  <c r="D49" i="3"/>
  <c r="D50" i="3"/>
  <c r="D51" i="3"/>
  <c r="D52" i="3"/>
  <c r="D53" i="3"/>
  <c r="D54" i="3"/>
  <c r="D55" i="3"/>
  <c r="D56" i="3"/>
  <c r="D57" i="3"/>
  <c r="D58" i="3"/>
  <c r="D59" i="3"/>
  <c r="D60" i="3"/>
  <c r="D61" i="3"/>
  <c r="D62" i="3"/>
  <c r="D63" i="3"/>
  <c r="D64" i="3"/>
  <c r="D65" i="3"/>
  <c r="D66" i="3"/>
  <c r="D67" i="3"/>
  <c r="D68" i="3"/>
  <c r="D69" i="3"/>
  <c r="D70" i="3"/>
  <c r="D71" i="3"/>
  <c r="D72" i="3"/>
  <c r="D73" i="3"/>
  <c r="D74" i="3"/>
  <c r="D75" i="3"/>
  <c r="D76" i="3"/>
  <c r="D77" i="3"/>
  <c r="D78" i="3"/>
  <c r="D79" i="3"/>
  <c r="D80" i="3"/>
  <c r="D81" i="3"/>
  <c r="D82" i="3"/>
  <c r="D83" i="3"/>
  <c r="D84" i="3"/>
  <c r="D85" i="3"/>
  <c r="D86" i="3"/>
  <c r="D87" i="3"/>
  <c r="D88" i="3"/>
  <c r="D89" i="3"/>
  <c r="D90" i="3"/>
  <c r="D91" i="3"/>
  <c r="D92" i="3"/>
  <c r="D93" i="3"/>
  <c r="D94" i="3"/>
  <c r="D95" i="3"/>
  <c r="D96" i="3"/>
  <c r="D97" i="3"/>
  <c r="D98" i="3"/>
  <c r="D99" i="3"/>
  <c r="D100" i="3"/>
  <c r="D101" i="3"/>
  <c r="D102" i="3"/>
  <c r="D103" i="3"/>
  <c r="D104" i="3"/>
  <c r="D105" i="3"/>
  <c r="D106" i="3"/>
  <c r="D107" i="3"/>
  <c r="D108" i="3"/>
  <c r="D109" i="3"/>
  <c r="D110" i="3"/>
  <c r="D111" i="3"/>
  <c r="D112" i="3"/>
  <c r="D113" i="3"/>
  <c r="D114" i="3"/>
  <c r="D115" i="3"/>
  <c r="D116" i="3"/>
  <c r="D117" i="3"/>
  <c r="D118" i="3"/>
  <c r="D119" i="3"/>
  <c r="D120" i="3"/>
  <c r="D121" i="3"/>
  <c r="D122" i="3"/>
  <c r="D123" i="3"/>
  <c r="D124" i="3"/>
  <c r="D125" i="3"/>
  <c r="D126" i="3"/>
  <c r="D127" i="3"/>
  <c r="D128" i="3"/>
  <c r="D129" i="3"/>
  <c r="D130" i="3"/>
  <c r="D131" i="3"/>
  <c r="D132" i="3"/>
  <c r="D133" i="3"/>
  <c r="D134" i="3"/>
  <c r="D135" i="3"/>
  <c r="D136" i="3"/>
  <c r="D137" i="3"/>
  <c r="D138" i="3"/>
  <c r="D139" i="3"/>
  <c r="D140" i="3"/>
  <c r="D141" i="3"/>
  <c r="D142" i="3"/>
  <c r="D143" i="3"/>
  <c r="D144" i="3"/>
  <c r="D145" i="3"/>
  <c r="D146" i="3"/>
  <c r="D147" i="3"/>
  <c r="D148" i="3"/>
  <c r="D149" i="3"/>
  <c r="D150" i="3"/>
  <c r="D151" i="3"/>
  <c r="D152" i="3"/>
  <c r="D153" i="3"/>
  <c r="D154" i="3"/>
  <c r="D155" i="3"/>
  <c r="D156" i="3"/>
  <c r="D157" i="3"/>
  <c r="D158" i="3"/>
  <c r="D159" i="3"/>
  <c r="D160" i="3"/>
  <c r="D161" i="3"/>
  <c r="D162" i="3"/>
  <c r="D163" i="3"/>
  <c r="D164" i="3"/>
  <c r="D165" i="3"/>
  <c r="D166" i="3"/>
  <c r="D167" i="3"/>
  <c r="D168" i="3"/>
  <c r="D169" i="3"/>
  <c r="D170" i="3"/>
  <c r="D171" i="3"/>
  <c r="D172" i="3"/>
  <c r="D173" i="3"/>
  <c r="D174" i="3"/>
  <c r="D175" i="3"/>
  <c r="D176" i="3"/>
  <c r="D177" i="3"/>
  <c r="D178" i="3"/>
  <c r="D179" i="3"/>
  <c r="D180" i="3"/>
  <c r="D181" i="3"/>
  <c r="D182" i="3"/>
  <c r="D183" i="3"/>
  <c r="D184" i="3"/>
  <c r="D185" i="3"/>
  <c r="D186" i="3"/>
  <c r="D187" i="3"/>
  <c r="D188" i="3"/>
  <c r="D189" i="3"/>
  <c r="D190" i="3"/>
  <c r="D191" i="3"/>
  <c r="D192" i="3"/>
  <c r="D193" i="3"/>
  <c r="D194" i="3"/>
  <c r="D195" i="3"/>
  <c r="D196" i="3"/>
  <c r="D197" i="3"/>
  <c r="D198" i="3"/>
  <c r="D199" i="3"/>
  <c r="D200" i="3"/>
  <c r="D201" i="3"/>
  <c r="D202" i="3"/>
  <c r="D203" i="3"/>
  <c r="D204" i="3"/>
  <c r="D205" i="3"/>
  <c r="D206" i="3"/>
  <c r="D207" i="3"/>
  <c r="D208" i="3"/>
  <c r="D209" i="3"/>
  <c r="D210" i="3"/>
  <c r="D211" i="3"/>
  <c r="D212" i="3"/>
  <c r="D213" i="3"/>
  <c r="D214" i="3"/>
  <c r="D215" i="3"/>
  <c r="D216" i="3"/>
  <c r="D217" i="3"/>
  <c r="D218" i="3"/>
  <c r="D219" i="3"/>
  <c r="D220" i="3"/>
  <c r="D221" i="3"/>
  <c r="D222" i="3"/>
  <c r="D223" i="3"/>
  <c r="D224" i="3"/>
  <c r="D225" i="3"/>
  <c r="D226" i="3"/>
  <c r="D227" i="3"/>
  <c r="D228" i="3"/>
  <c r="D229" i="3"/>
  <c r="D230" i="3"/>
  <c r="D231" i="3"/>
  <c r="D232" i="3"/>
  <c r="D233" i="3"/>
  <c r="D234" i="3"/>
  <c r="D235" i="3"/>
  <c r="D236" i="3"/>
  <c r="D237" i="3"/>
  <c r="D238" i="3"/>
  <c r="D239" i="3"/>
  <c r="D240" i="3"/>
  <c r="D241" i="3"/>
  <c r="D242" i="3"/>
  <c r="D243" i="3"/>
  <c r="D244" i="3"/>
  <c r="D245" i="3"/>
  <c r="D246" i="3"/>
  <c r="D247" i="3"/>
  <c r="D248" i="3"/>
  <c r="D249" i="3"/>
  <c r="D250" i="3"/>
  <c r="D251" i="3"/>
  <c r="D252" i="3"/>
  <c r="D253" i="3"/>
  <c r="D254" i="3"/>
  <c r="D255" i="3"/>
  <c r="D256" i="3"/>
  <c r="D257" i="3"/>
  <c r="D258" i="3"/>
  <c r="D259" i="3"/>
  <c r="D260" i="3"/>
  <c r="D261" i="3"/>
  <c r="D262" i="3"/>
  <c r="D263" i="3"/>
  <c r="D264" i="3"/>
  <c r="D265" i="3"/>
  <c r="D266" i="3"/>
  <c r="D267" i="3"/>
  <c r="D268" i="3"/>
  <c r="D269" i="3"/>
  <c r="D270" i="3"/>
  <c r="D271" i="3"/>
  <c r="D272" i="3"/>
  <c r="D273" i="3"/>
  <c r="D274" i="3"/>
  <c r="D275" i="3"/>
  <c r="D276" i="3"/>
  <c r="P9" i="3"/>
  <c r="P19" i="3" s="1"/>
  <c r="J3" i="3"/>
  <c r="J4" i="3"/>
  <c r="J5" i="3"/>
  <c r="J6" i="3"/>
  <c r="J7" i="3"/>
  <c r="J8" i="3"/>
  <c r="J9" i="3"/>
  <c r="J10" i="3"/>
  <c r="J11" i="3"/>
  <c r="J12" i="3"/>
  <c r="J13" i="3"/>
  <c r="J14" i="3"/>
  <c r="J15" i="3"/>
  <c r="J16" i="3"/>
  <c r="J17" i="3"/>
  <c r="J18" i="3"/>
  <c r="J19" i="3"/>
  <c r="J20" i="3"/>
  <c r="J21" i="3"/>
  <c r="J22" i="3"/>
  <c r="J23" i="3"/>
  <c r="J24" i="3"/>
  <c r="J25" i="3"/>
  <c r="J26" i="3"/>
  <c r="J27" i="3"/>
  <c r="J28" i="3"/>
  <c r="J29" i="3"/>
  <c r="J30" i="3"/>
  <c r="J31" i="3"/>
  <c r="J32" i="3"/>
  <c r="J33" i="3"/>
  <c r="J34" i="3"/>
  <c r="J35" i="3"/>
  <c r="J36" i="3"/>
  <c r="J37" i="3"/>
  <c r="J38" i="3"/>
  <c r="J39" i="3"/>
  <c r="J40" i="3"/>
  <c r="J41" i="3"/>
  <c r="J42" i="3"/>
  <c r="J43" i="3"/>
  <c r="J44" i="3"/>
  <c r="J45" i="3"/>
  <c r="J46" i="3"/>
  <c r="J47" i="3"/>
  <c r="J48" i="3"/>
  <c r="J49" i="3"/>
  <c r="J50" i="3"/>
  <c r="J51" i="3"/>
  <c r="J52" i="3"/>
  <c r="J53" i="3"/>
  <c r="J54" i="3"/>
  <c r="J55" i="3"/>
  <c r="J56" i="3"/>
  <c r="J57" i="3"/>
  <c r="J58" i="3"/>
  <c r="J59" i="3"/>
  <c r="J60" i="3"/>
  <c r="J61" i="3"/>
  <c r="J62" i="3"/>
  <c r="J63" i="3"/>
  <c r="J64" i="3"/>
  <c r="J65" i="3"/>
  <c r="J66" i="3"/>
  <c r="J67" i="3"/>
  <c r="J68" i="3"/>
  <c r="J69" i="3"/>
  <c r="J70" i="3"/>
  <c r="J71" i="3"/>
  <c r="J72" i="3"/>
  <c r="J73" i="3"/>
  <c r="J74" i="3"/>
  <c r="J75" i="3"/>
  <c r="J76" i="3"/>
  <c r="J77" i="3"/>
  <c r="J78" i="3"/>
  <c r="J79" i="3"/>
  <c r="J80" i="3"/>
  <c r="J81" i="3"/>
  <c r="J82" i="3"/>
  <c r="J83" i="3"/>
  <c r="J84" i="3"/>
  <c r="J85" i="3"/>
  <c r="J86" i="3"/>
  <c r="J87" i="3"/>
  <c r="J88" i="3"/>
  <c r="J89" i="3"/>
  <c r="J90" i="3"/>
  <c r="J91" i="3"/>
  <c r="J92" i="3"/>
  <c r="J93" i="3"/>
  <c r="J94" i="3"/>
  <c r="J95" i="3"/>
  <c r="J96" i="3"/>
  <c r="J97" i="3"/>
  <c r="J98" i="3"/>
  <c r="J99" i="3"/>
  <c r="J100" i="3"/>
  <c r="J101" i="3"/>
  <c r="J102" i="3"/>
  <c r="J103" i="3"/>
  <c r="J104" i="3"/>
  <c r="J105" i="3"/>
  <c r="J106" i="3"/>
  <c r="J107" i="3"/>
  <c r="J108" i="3"/>
  <c r="J109" i="3"/>
  <c r="J110" i="3"/>
  <c r="J111" i="3"/>
  <c r="J112" i="3"/>
  <c r="J113" i="3"/>
  <c r="J114" i="3"/>
  <c r="J115" i="3"/>
  <c r="J116" i="3"/>
  <c r="J117" i="3"/>
  <c r="J118" i="3"/>
  <c r="J119" i="3"/>
  <c r="J120" i="3"/>
  <c r="J121" i="3"/>
  <c r="J122" i="3"/>
  <c r="J123" i="3"/>
  <c r="J124" i="3"/>
  <c r="J125" i="3"/>
  <c r="J126" i="3"/>
  <c r="J127" i="3"/>
  <c r="J128" i="3"/>
  <c r="J129" i="3"/>
  <c r="J130" i="3"/>
  <c r="J131" i="3"/>
  <c r="J132" i="3"/>
  <c r="J133" i="3"/>
  <c r="J134" i="3"/>
  <c r="J135" i="3"/>
  <c r="J136" i="3"/>
  <c r="J137" i="3"/>
  <c r="J138" i="3"/>
  <c r="J139" i="3"/>
  <c r="J140" i="3"/>
  <c r="J141" i="3"/>
  <c r="J142" i="3"/>
  <c r="J143" i="3"/>
  <c r="J144" i="3"/>
  <c r="J145" i="3"/>
  <c r="J146" i="3"/>
  <c r="J147" i="3"/>
  <c r="J148" i="3"/>
  <c r="J149" i="3"/>
  <c r="J150" i="3"/>
  <c r="J151" i="3"/>
  <c r="J152" i="3"/>
  <c r="J153" i="3"/>
  <c r="J154" i="3"/>
  <c r="J155" i="3"/>
  <c r="J156" i="3"/>
  <c r="J157" i="3"/>
  <c r="J158" i="3"/>
  <c r="J159" i="3"/>
  <c r="J160" i="3"/>
  <c r="J161" i="3"/>
  <c r="J162" i="3"/>
  <c r="J163" i="3"/>
  <c r="J164" i="3"/>
  <c r="J165" i="3"/>
  <c r="J166" i="3"/>
  <c r="J167" i="3"/>
  <c r="J168" i="3"/>
  <c r="J169" i="3"/>
  <c r="J170" i="3"/>
  <c r="J171" i="3"/>
  <c r="J172" i="3"/>
  <c r="J173" i="3"/>
  <c r="J174" i="3"/>
  <c r="J175" i="3"/>
  <c r="J176" i="3"/>
  <c r="J177" i="3"/>
  <c r="J178" i="3"/>
  <c r="J179" i="3"/>
  <c r="J180" i="3"/>
  <c r="J181" i="3"/>
  <c r="J182" i="3"/>
  <c r="J183" i="3"/>
  <c r="J184" i="3"/>
  <c r="J185" i="3"/>
  <c r="J186" i="3"/>
  <c r="J187" i="3"/>
  <c r="J188" i="3"/>
  <c r="J189" i="3"/>
  <c r="J190" i="3"/>
  <c r="J191" i="3"/>
  <c r="J192" i="3"/>
  <c r="J193" i="3"/>
  <c r="J194" i="3"/>
  <c r="J195" i="3"/>
  <c r="J196" i="3"/>
  <c r="J197" i="3"/>
  <c r="J198" i="3"/>
  <c r="J199" i="3"/>
  <c r="J200" i="3"/>
  <c r="J201" i="3"/>
  <c r="J202" i="3"/>
  <c r="J203" i="3"/>
  <c r="J204" i="3"/>
  <c r="J205" i="3"/>
  <c r="J206" i="3"/>
  <c r="J207" i="3"/>
  <c r="J208" i="3"/>
  <c r="J209" i="3"/>
  <c r="J210" i="3"/>
  <c r="J211" i="3"/>
  <c r="J212" i="3"/>
  <c r="J213" i="3"/>
  <c r="J214" i="3"/>
  <c r="J215" i="3"/>
  <c r="J216" i="3"/>
  <c r="J217" i="3"/>
  <c r="J218" i="3"/>
  <c r="J219" i="3"/>
  <c r="J220" i="3"/>
  <c r="J221" i="3"/>
  <c r="J222" i="3"/>
  <c r="J223" i="3"/>
  <c r="J224" i="3"/>
  <c r="J225" i="3"/>
  <c r="J226" i="3"/>
  <c r="J227" i="3"/>
  <c r="J228" i="3"/>
  <c r="J229" i="3"/>
  <c r="J230" i="3"/>
  <c r="J231" i="3"/>
  <c r="J232" i="3"/>
  <c r="J233" i="3"/>
  <c r="J234" i="3"/>
  <c r="J235" i="3"/>
  <c r="J236" i="3"/>
  <c r="J237" i="3"/>
  <c r="J238" i="3"/>
  <c r="J239" i="3"/>
  <c r="J240" i="3"/>
  <c r="J241" i="3"/>
  <c r="J242" i="3"/>
  <c r="J243" i="3"/>
  <c r="J244" i="3"/>
  <c r="J245" i="3"/>
  <c r="J246" i="3"/>
  <c r="J247" i="3"/>
  <c r="J248" i="3"/>
  <c r="J249" i="3"/>
  <c r="J250" i="3"/>
  <c r="J251" i="3"/>
  <c r="J252" i="3"/>
  <c r="J253" i="3"/>
  <c r="J254" i="3"/>
  <c r="J255" i="3"/>
  <c r="J256" i="3"/>
  <c r="J257" i="3"/>
  <c r="J258" i="3"/>
  <c r="J259" i="3"/>
  <c r="J260" i="3"/>
  <c r="J261" i="3"/>
  <c r="J262" i="3"/>
  <c r="J263" i="3"/>
  <c r="J264" i="3"/>
  <c r="J265" i="3"/>
  <c r="J266" i="3"/>
  <c r="J267" i="3"/>
  <c r="J268" i="3"/>
  <c r="J269" i="3"/>
  <c r="J270" i="3"/>
  <c r="J271" i="3"/>
  <c r="J272" i="3"/>
  <c r="J273" i="3"/>
  <c r="J274" i="3"/>
  <c r="J275" i="3"/>
  <c r="J276" i="3"/>
  <c r="J2" i="3"/>
  <c r="K3" i="3"/>
  <c r="L3" i="3" s="1" a="1"/>
  <c r="L3" i="3" s="1"/>
  <c r="K4" i="3"/>
  <c r="L4" i="3" s="1" a="1"/>
  <c r="L4" i="3" s="1"/>
  <c r="K5" i="3"/>
  <c r="L5" i="3" s="1" a="1"/>
  <c r="L5" i="3" s="1"/>
  <c r="K6" i="3"/>
  <c r="L6" i="3" s="1" a="1"/>
  <c r="L6" i="3" s="1"/>
  <c r="K7" i="3"/>
  <c r="L7" i="3" s="1" a="1"/>
  <c r="L7" i="3" s="1"/>
  <c r="K8" i="3"/>
  <c r="L8" i="3" s="1" a="1"/>
  <c r="L8" i="3" s="1"/>
  <c r="K9" i="3"/>
  <c r="L9" i="3" s="1" a="1"/>
  <c r="L9" i="3" s="1"/>
  <c r="K10" i="3"/>
  <c r="L10" i="3" s="1" a="1"/>
  <c r="L10" i="3" s="1"/>
  <c r="K11" i="3"/>
  <c r="L11" i="3" s="1" a="1"/>
  <c r="L11" i="3" s="1"/>
  <c r="K12" i="3"/>
  <c r="L12" i="3" s="1" a="1"/>
  <c r="L12" i="3" s="1"/>
  <c r="K13" i="3"/>
  <c r="L13" i="3" s="1" a="1"/>
  <c r="L13" i="3" s="1"/>
  <c r="K14" i="3"/>
  <c r="L14" i="3" s="1" a="1"/>
  <c r="L14" i="3" s="1"/>
  <c r="K15" i="3"/>
  <c r="L15" i="3" s="1" a="1"/>
  <c r="L15" i="3" s="1"/>
  <c r="K16" i="3"/>
  <c r="L16" i="3" s="1" a="1"/>
  <c r="L16" i="3" s="1"/>
  <c r="K17" i="3"/>
  <c r="L17" i="3" s="1" a="1"/>
  <c r="L17" i="3" s="1"/>
  <c r="K18" i="3"/>
  <c r="L18" i="3" s="1" a="1"/>
  <c r="L18" i="3" s="1"/>
  <c r="K19" i="3"/>
  <c r="L19" i="3" s="1" a="1"/>
  <c r="L19" i="3" s="1"/>
  <c r="K20" i="3"/>
  <c r="L20" i="3" s="1" a="1"/>
  <c r="L20" i="3" s="1"/>
  <c r="K21" i="3"/>
  <c r="L21" i="3" s="1" a="1"/>
  <c r="L21" i="3" s="1"/>
  <c r="K22" i="3"/>
  <c r="L22" i="3" s="1" a="1"/>
  <c r="L22" i="3" s="1"/>
  <c r="K23" i="3"/>
  <c r="L23" i="3" s="1" a="1"/>
  <c r="L23" i="3" s="1"/>
  <c r="K24" i="3"/>
  <c r="L24" i="3" s="1" a="1"/>
  <c r="L24" i="3" s="1"/>
  <c r="K25" i="3"/>
  <c r="L25" i="3" s="1" a="1"/>
  <c r="L25" i="3" s="1"/>
  <c r="K26" i="3"/>
  <c r="L26" i="3" s="1" a="1"/>
  <c r="L26" i="3" s="1"/>
  <c r="K27" i="3"/>
  <c r="L27" i="3" s="1" a="1"/>
  <c r="L27" i="3" s="1"/>
  <c r="K28" i="3"/>
  <c r="L28" i="3" s="1" a="1"/>
  <c r="L28" i="3" s="1"/>
  <c r="K29" i="3"/>
  <c r="L29" i="3" s="1" a="1"/>
  <c r="L29" i="3" s="1"/>
  <c r="K30" i="3"/>
  <c r="L30" i="3" s="1" a="1"/>
  <c r="L30" i="3" s="1"/>
  <c r="K31" i="3"/>
  <c r="L31" i="3" s="1" a="1"/>
  <c r="L31" i="3" s="1"/>
  <c r="K32" i="3"/>
  <c r="L32" i="3" s="1" a="1"/>
  <c r="L32" i="3" s="1"/>
  <c r="K33" i="3"/>
  <c r="L33" i="3" s="1" a="1"/>
  <c r="L33" i="3" s="1"/>
  <c r="K34" i="3"/>
  <c r="L34" i="3" s="1" a="1"/>
  <c r="L34" i="3" s="1"/>
  <c r="K35" i="3"/>
  <c r="L35" i="3" s="1" a="1"/>
  <c r="L35" i="3" s="1"/>
  <c r="K36" i="3"/>
  <c r="L36" i="3" s="1" a="1"/>
  <c r="L36" i="3" s="1"/>
  <c r="K37" i="3"/>
  <c r="L37" i="3" s="1" a="1"/>
  <c r="L37" i="3" s="1"/>
  <c r="K38" i="3"/>
  <c r="L38" i="3" s="1" a="1"/>
  <c r="L38" i="3" s="1"/>
  <c r="K39" i="3"/>
  <c r="L39" i="3" s="1" a="1"/>
  <c r="L39" i="3" s="1"/>
  <c r="K40" i="3"/>
  <c r="L40" i="3" s="1" a="1"/>
  <c r="L40" i="3" s="1"/>
  <c r="K41" i="3"/>
  <c r="L41" i="3" s="1" a="1"/>
  <c r="L41" i="3" s="1"/>
  <c r="K42" i="3"/>
  <c r="L42" i="3" s="1" a="1"/>
  <c r="L42" i="3" s="1"/>
  <c r="K43" i="3"/>
  <c r="L43" i="3" s="1" a="1"/>
  <c r="L43" i="3" s="1"/>
  <c r="K44" i="3"/>
  <c r="L44" i="3" s="1" a="1"/>
  <c r="L44" i="3" s="1"/>
  <c r="K45" i="3"/>
  <c r="L45" i="3" s="1" a="1"/>
  <c r="L45" i="3" s="1"/>
  <c r="K46" i="3"/>
  <c r="L46" i="3" s="1" a="1"/>
  <c r="L46" i="3" s="1"/>
  <c r="K47" i="3"/>
  <c r="L47" i="3" s="1" a="1"/>
  <c r="L47" i="3" s="1"/>
  <c r="K48" i="3"/>
  <c r="L48" i="3" s="1" a="1"/>
  <c r="L48" i="3" s="1"/>
  <c r="K49" i="3"/>
  <c r="L49" i="3" s="1" a="1"/>
  <c r="L49" i="3" s="1"/>
  <c r="K50" i="3"/>
  <c r="L50" i="3" s="1" a="1"/>
  <c r="L50" i="3" s="1"/>
  <c r="K51" i="3"/>
  <c r="L51" i="3" s="1" a="1"/>
  <c r="L51" i="3" s="1"/>
  <c r="K52" i="3"/>
  <c r="L52" i="3" s="1" a="1"/>
  <c r="L52" i="3" s="1"/>
  <c r="K53" i="3"/>
  <c r="L53" i="3" s="1" a="1"/>
  <c r="L53" i="3" s="1"/>
  <c r="K54" i="3"/>
  <c r="L54" i="3" s="1" a="1"/>
  <c r="L54" i="3" s="1"/>
  <c r="K55" i="3"/>
  <c r="L55" i="3" s="1" a="1"/>
  <c r="L55" i="3" s="1"/>
  <c r="K56" i="3"/>
  <c r="L56" i="3" s="1" a="1"/>
  <c r="L56" i="3" s="1"/>
  <c r="K57" i="3"/>
  <c r="L57" i="3" s="1" a="1"/>
  <c r="L57" i="3" s="1"/>
  <c r="K58" i="3"/>
  <c r="L58" i="3" s="1" a="1"/>
  <c r="L58" i="3" s="1"/>
  <c r="K59" i="3"/>
  <c r="L59" i="3" s="1" a="1"/>
  <c r="L59" i="3" s="1"/>
  <c r="K60" i="3"/>
  <c r="L60" i="3" s="1" a="1"/>
  <c r="L60" i="3" s="1"/>
  <c r="K61" i="3"/>
  <c r="L61" i="3" s="1" a="1"/>
  <c r="L61" i="3" s="1"/>
  <c r="K62" i="3"/>
  <c r="L62" i="3" s="1" a="1"/>
  <c r="L62" i="3" s="1"/>
  <c r="K63" i="3"/>
  <c r="L63" i="3" s="1" a="1"/>
  <c r="L63" i="3" s="1"/>
  <c r="K64" i="3"/>
  <c r="L64" i="3" s="1" a="1"/>
  <c r="L64" i="3" s="1"/>
  <c r="K65" i="3"/>
  <c r="L65" i="3" s="1" a="1"/>
  <c r="L65" i="3" s="1"/>
  <c r="K66" i="3"/>
  <c r="L66" i="3" s="1" a="1"/>
  <c r="L66" i="3" s="1"/>
  <c r="K67" i="3"/>
  <c r="L67" i="3" s="1" a="1"/>
  <c r="L67" i="3" s="1"/>
  <c r="K68" i="3"/>
  <c r="L68" i="3" s="1" a="1"/>
  <c r="L68" i="3" s="1"/>
  <c r="K69" i="3"/>
  <c r="L69" i="3" s="1" a="1"/>
  <c r="L69" i="3" s="1"/>
  <c r="K70" i="3"/>
  <c r="L70" i="3" s="1" a="1"/>
  <c r="L70" i="3" s="1"/>
  <c r="K71" i="3"/>
  <c r="L71" i="3" s="1" a="1"/>
  <c r="L71" i="3" s="1"/>
  <c r="K72" i="3"/>
  <c r="L72" i="3" s="1" a="1"/>
  <c r="L72" i="3" s="1"/>
  <c r="K73" i="3"/>
  <c r="L73" i="3" s="1" a="1"/>
  <c r="L73" i="3" s="1"/>
  <c r="K74" i="3"/>
  <c r="L74" i="3" s="1" a="1"/>
  <c r="L74" i="3" s="1"/>
  <c r="K75" i="3"/>
  <c r="L75" i="3" s="1" a="1"/>
  <c r="L75" i="3" s="1"/>
  <c r="K76" i="3"/>
  <c r="L76" i="3" s="1" a="1"/>
  <c r="L76" i="3" s="1"/>
  <c r="K77" i="3"/>
  <c r="L77" i="3" s="1" a="1"/>
  <c r="L77" i="3" s="1"/>
  <c r="K78" i="3"/>
  <c r="L78" i="3" s="1" a="1"/>
  <c r="L78" i="3" s="1"/>
  <c r="K79" i="3"/>
  <c r="L79" i="3" s="1" a="1"/>
  <c r="L79" i="3" s="1"/>
  <c r="K80" i="3"/>
  <c r="L80" i="3" s="1" a="1"/>
  <c r="L80" i="3" s="1"/>
  <c r="K81" i="3"/>
  <c r="L81" i="3" s="1" a="1"/>
  <c r="L81" i="3" s="1"/>
  <c r="K82" i="3"/>
  <c r="L82" i="3" s="1" a="1"/>
  <c r="L82" i="3" s="1"/>
  <c r="K83" i="3"/>
  <c r="L83" i="3" s="1" a="1"/>
  <c r="L83" i="3" s="1"/>
  <c r="K84" i="3"/>
  <c r="L84" i="3" s="1" a="1"/>
  <c r="L84" i="3" s="1"/>
  <c r="K85" i="3"/>
  <c r="L85" i="3" s="1" a="1"/>
  <c r="L85" i="3" s="1"/>
  <c r="K86" i="3"/>
  <c r="L86" i="3" s="1" a="1"/>
  <c r="L86" i="3" s="1"/>
  <c r="K87" i="3"/>
  <c r="L87" i="3" s="1" a="1"/>
  <c r="L87" i="3" s="1"/>
  <c r="K88" i="3"/>
  <c r="L88" i="3" s="1" a="1"/>
  <c r="L88" i="3" s="1"/>
  <c r="K89" i="3"/>
  <c r="L89" i="3" s="1" a="1"/>
  <c r="L89" i="3" s="1"/>
  <c r="K90" i="3"/>
  <c r="L90" i="3" s="1" a="1"/>
  <c r="L90" i="3" s="1"/>
  <c r="K91" i="3"/>
  <c r="L91" i="3" s="1" a="1"/>
  <c r="L91" i="3" s="1"/>
  <c r="K92" i="3"/>
  <c r="L92" i="3" s="1" a="1"/>
  <c r="L92" i="3" s="1"/>
  <c r="K93" i="3"/>
  <c r="L93" i="3" s="1" a="1"/>
  <c r="L93" i="3" s="1"/>
  <c r="K94" i="3"/>
  <c r="L94" i="3" s="1" a="1"/>
  <c r="L94" i="3" s="1"/>
  <c r="K95" i="3"/>
  <c r="L95" i="3" s="1" a="1"/>
  <c r="L95" i="3" s="1"/>
  <c r="K96" i="3"/>
  <c r="L96" i="3" s="1" a="1"/>
  <c r="L96" i="3" s="1"/>
  <c r="K97" i="3"/>
  <c r="L97" i="3" s="1" a="1"/>
  <c r="L97" i="3" s="1"/>
  <c r="K98" i="3"/>
  <c r="L98" i="3" s="1" a="1"/>
  <c r="L98" i="3" s="1"/>
  <c r="K99" i="3"/>
  <c r="L99" i="3" s="1" a="1"/>
  <c r="L99" i="3" s="1"/>
  <c r="K100" i="3"/>
  <c r="L100" i="3" s="1" a="1"/>
  <c r="L100" i="3" s="1"/>
  <c r="K101" i="3"/>
  <c r="L101" i="3" s="1" a="1"/>
  <c r="L101" i="3" s="1"/>
  <c r="K102" i="3"/>
  <c r="L102" i="3" s="1" a="1"/>
  <c r="L102" i="3" s="1"/>
  <c r="K103" i="3"/>
  <c r="L103" i="3" s="1" a="1"/>
  <c r="L103" i="3" s="1"/>
  <c r="K104" i="3"/>
  <c r="L104" i="3" s="1" a="1"/>
  <c r="L104" i="3" s="1"/>
  <c r="K105" i="3"/>
  <c r="L105" i="3" s="1" a="1"/>
  <c r="L105" i="3" s="1"/>
  <c r="K106" i="3"/>
  <c r="L106" i="3" s="1" a="1"/>
  <c r="L106" i="3" s="1"/>
  <c r="K107" i="3"/>
  <c r="L107" i="3" s="1" a="1"/>
  <c r="L107" i="3" s="1"/>
  <c r="K108" i="3"/>
  <c r="L108" i="3" s="1" a="1"/>
  <c r="L108" i="3" s="1"/>
  <c r="K109" i="3"/>
  <c r="L109" i="3" s="1" a="1"/>
  <c r="L109" i="3" s="1"/>
  <c r="K110" i="3"/>
  <c r="L110" i="3" s="1" a="1"/>
  <c r="L110" i="3" s="1"/>
  <c r="K111" i="3"/>
  <c r="L111" i="3" s="1" a="1"/>
  <c r="L111" i="3" s="1"/>
  <c r="K112" i="3"/>
  <c r="L112" i="3" s="1" a="1"/>
  <c r="L112" i="3" s="1"/>
  <c r="K113" i="3"/>
  <c r="L113" i="3" s="1" a="1"/>
  <c r="L113" i="3" s="1"/>
  <c r="K114" i="3"/>
  <c r="L114" i="3" s="1" a="1"/>
  <c r="L114" i="3" s="1"/>
  <c r="K115" i="3"/>
  <c r="L115" i="3" s="1" a="1"/>
  <c r="L115" i="3" s="1"/>
  <c r="K116" i="3"/>
  <c r="L116" i="3" s="1" a="1"/>
  <c r="L116" i="3" s="1"/>
  <c r="K117" i="3"/>
  <c r="L117" i="3" s="1" a="1"/>
  <c r="L117" i="3" s="1"/>
  <c r="K118" i="3"/>
  <c r="L118" i="3" s="1" a="1"/>
  <c r="L118" i="3" s="1"/>
  <c r="K119" i="3"/>
  <c r="L119" i="3" s="1" a="1"/>
  <c r="L119" i="3" s="1"/>
  <c r="K120" i="3"/>
  <c r="L120" i="3" s="1" a="1"/>
  <c r="L120" i="3" s="1"/>
  <c r="K121" i="3"/>
  <c r="L121" i="3" s="1" a="1"/>
  <c r="L121" i="3" s="1"/>
  <c r="K122" i="3"/>
  <c r="L122" i="3" s="1" a="1"/>
  <c r="L122" i="3" s="1"/>
  <c r="K123" i="3"/>
  <c r="L123" i="3" s="1" a="1"/>
  <c r="L123" i="3" s="1"/>
  <c r="K124" i="3"/>
  <c r="L124" i="3" s="1" a="1"/>
  <c r="L124" i="3" s="1"/>
  <c r="K125" i="3"/>
  <c r="L125" i="3" s="1" a="1"/>
  <c r="L125" i="3" s="1"/>
  <c r="K126" i="3"/>
  <c r="L126" i="3" s="1" a="1"/>
  <c r="L126" i="3" s="1"/>
  <c r="K127" i="3"/>
  <c r="L127" i="3" s="1" a="1"/>
  <c r="L127" i="3" s="1"/>
  <c r="K128" i="3"/>
  <c r="L128" i="3" s="1" a="1"/>
  <c r="L128" i="3" s="1"/>
  <c r="K129" i="3"/>
  <c r="L129" i="3" s="1" a="1"/>
  <c r="L129" i="3" s="1"/>
  <c r="K130" i="3"/>
  <c r="L130" i="3" s="1" a="1"/>
  <c r="L130" i="3" s="1"/>
  <c r="K131" i="3"/>
  <c r="L131" i="3" s="1" a="1"/>
  <c r="L131" i="3" s="1"/>
  <c r="K132" i="3"/>
  <c r="L132" i="3" s="1" a="1"/>
  <c r="L132" i="3" s="1"/>
  <c r="K133" i="3"/>
  <c r="L133" i="3" s="1" a="1"/>
  <c r="L133" i="3" s="1"/>
  <c r="K134" i="3"/>
  <c r="L134" i="3" s="1" a="1"/>
  <c r="L134" i="3" s="1"/>
  <c r="K135" i="3"/>
  <c r="L135" i="3" s="1" a="1"/>
  <c r="L135" i="3" s="1"/>
  <c r="K136" i="3"/>
  <c r="L136" i="3" s="1" a="1"/>
  <c r="L136" i="3" s="1"/>
  <c r="K137" i="3"/>
  <c r="L137" i="3" s="1" a="1"/>
  <c r="L137" i="3" s="1"/>
  <c r="K138" i="3"/>
  <c r="L138" i="3" s="1" a="1"/>
  <c r="L138" i="3" s="1"/>
  <c r="K139" i="3"/>
  <c r="L139" i="3" s="1" a="1"/>
  <c r="L139" i="3" s="1"/>
  <c r="K140" i="3"/>
  <c r="L140" i="3" s="1" a="1"/>
  <c r="L140" i="3" s="1"/>
  <c r="K141" i="3"/>
  <c r="L141" i="3" s="1" a="1"/>
  <c r="L141" i="3" s="1"/>
  <c r="K142" i="3"/>
  <c r="L142" i="3" s="1" a="1"/>
  <c r="L142" i="3" s="1"/>
  <c r="K143" i="3"/>
  <c r="L143" i="3" s="1" a="1"/>
  <c r="L143" i="3" s="1"/>
  <c r="K144" i="3"/>
  <c r="L144" i="3" s="1" a="1"/>
  <c r="L144" i="3" s="1"/>
  <c r="K145" i="3"/>
  <c r="L145" i="3" s="1" a="1"/>
  <c r="L145" i="3" s="1"/>
  <c r="K146" i="3"/>
  <c r="L146" i="3" s="1" a="1"/>
  <c r="L146" i="3" s="1"/>
  <c r="K147" i="3"/>
  <c r="L147" i="3" s="1" a="1"/>
  <c r="L147" i="3" s="1"/>
  <c r="K148" i="3"/>
  <c r="L148" i="3" s="1" a="1"/>
  <c r="L148" i="3" s="1"/>
  <c r="K149" i="3"/>
  <c r="L149" i="3" s="1" a="1"/>
  <c r="L149" i="3" s="1"/>
  <c r="K150" i="3"/>
  <c r="L150" i="3" s="1" a="1"/>
  <c r="L150" i="3" s="1"/>
  <c r="K151" i="3"/>
  <c r="L151" i="3" s="1" a="1"/>
  <c r="L151" i="3" s="1"/>
  <c r="K152" i="3"/>
  <c r="L152" i="3" s="1" a="1"/>
  <c r="L152" i="3" s="1"/>
  <c r="K153" i="3"/>
  <c r="L153" i="3" s="1" a="1"/>
  <c r="L153" i="3" s="1"/>
  <c r="K154" i="3"/>
  <c r="L154" i="3" s="1" a="1"/>
  <c r="L154" i="3" s="1"/>
  <c r="K155" i="3"/>
  <c r="L155" i="3" s="1" a="1"/>
  <c r="L155" i="3" s="1"/>
  <c r="K156" i="3"/>
  <c r="L156" i="3" s="1" a="1"/>
  <c r="L156" i="3" s="1"/>
  <c r="K157" i="3"/>
  <c r="L157" i="3" s="1" a="1"/>
  <c r="L157" i="3" s="1"/>
  <c r="K158" i="3"/>
  <c r="L158" i="3" s="1" a="1"/>
  <c r="L158" i="3" s="1"/>
  <c r="K159" i="3"/>
  <c r="L159" i="3" s="1" a="1"/>
  <c r="L159" i="3" s="1"/>
  <c r="K160" i="3"/>
  <c r="L160" i="3" s="1" a="1"/>
  <c r="L160" i="3" s="1"/>
  <c r="K161" i="3"/>
  <c r="L161" i="3" s="1" a="1"/>
  <c r="L161" i="3" s="1"/>
  <c r="K162" i="3"/>
  <c r="L162" i="3" s="1" a="1"/>
  <c r="L162" i="3" s="1"/>
  <c r="K163" i="3"/>
  <c r="L163" i="3" s="1" a="1"/>
  <c r="L163" i="3" s="1"/>
  <c r="K164" i="3"/>
  <c r="L164" i="3" s="1" a="1"/>
  <c r="L164" i="3" s="1"/>
  <c r="K165" i="3"/>
  <c r="L165" i="3" s="1" a="1"/>
  <c r="L165" i="3" s="1"/>
  <c r="K166" i="3"/>
  <c r="L166" i="3" s="1" a="1"/>
  <c r="L166" i="3" s="1"/>
  <c r="K167" i="3"/>
  <c r="L167" i="3" s="1" a="1"/>
  <c r="L167" i="3" s="1"/>
  <c r="K168" i="3"/>
  <c r="L168" i="3" s="1" a="1"/>
  <c r="L168" i="3" s="1"/>
  <c r="K169" i="3"/>
  <c r="L169" i="3" s="1" a="1"/>
  <c r="L169" i="3" s="1"/>
  <c r="K170" i="3"/>
  <c r="L170" i="3" s="1" a="1"/>
  <c r="L170" i="3" s="1"/>
  <c r="K171" i="3"/>
  <c r="L171" i="3" s="1" a="1"/>
  <c r="L171" i="3" s="1"/>
  <c r="K172" i="3"/>
  <c r="L172" i="3" s="1" a="1"/>
  <c r="L172" i="3" s="1"/>
  <c r="K173" i="3"/>
  <c r="L173" i="3" s="1" a="1"/>
  <c r="L173" i="3" s="1"/>
  <c r="K174" i="3"/>
  <c r="L174" i="3" s="1" a="1"/>
  <c r="L174" i="3" s="1"/>
  <c r="K175" i="3"/>
  <c r="L175" i="3" s="1" a="1"/>
  <c r="L175" i="3" s="1"/>
  <c r="K176" i="3"/>
  <c r="L176" i="3" s="1" a="1"/>
  <c r="L176" i="3" s="1"/>
  <c r="K177" i="3"/>
  <c r="L177" i="3" s="1" a="1"/>
  <c r="L177" i="3" s="1"/>
  <c r="K178" i="3"/>
  <c r="L178" i="3" s="1" a="1"/>
  <c r="L178" i="3" s="1"/>
  <c r="K179" i="3"/>
  <c r="L179" i="3" s="1" a="1"/>
  <c r="L179" i="3" s="1"/>
  <c r="K180" i="3"/>
  <c r="L180" i="3" s="1" a="1"/>
  <c r="L180" i="3" s="1"/>
  <c r="K181" i="3"/>
  <c r="L181" i="3" s="1" a="1"/>
  <c r="L181" i="3" s="1"/>
  <c r="K182" i="3"/>
  <c r="L182" i="3" s="1" a="1"/>
  <c r="L182" i="3" s="1"/>
  <c r="K183" i="3"/>
  <c r="L183" i="3" s="1" a="1"/>
  <c r="L183" i="3" s="1"/>
  <c r="K184" i="3"/>
  <c r="L184" i="3" s="1" a="1"/>
  <c r="L184" i="3" s="1"/>
  <c r="K185" i="3"/>
  <c r="L185" i="3" s="1" a="1"/>
  <c r="L185" i="3" s="1"/>
  <c r="K186" i="3"/>
  <c r="L186" i="3" s="1" a="1"/>
  <c r="L186" i="3" s="1"/>
  <c r="K187" i="3"/>
  <c r="L187" i="3" s="1" a="1"/>
  <c r="L187" i="3" s="1"/>
  <c r="K188" i="3"/>
  <c r="L188" i="3" s="1" a="1"/>
  <c r="L188" i="3" s="1"/>
  <c r="K189" i="3"/>
  <c r="L189" i="3" s="1" a="1"/>
  <c r="L189" i="3" s="1"/>
  <c r="K190" i="3"/>
  <c r="L190" i="3" s="1" a="1"/>
  <c r="L190" i="3" s="1"/>
  <c r="K191" i="3"/>
  <c r="L191" i="3" s="1" a="1"/>
  <c r="L191" i="3" s="1"/>
  <c r="K192" i="3"/>
  <c r="L192" i="3" s="1" a="1"/>
  <c r="L192" i="3" s="1"/>
  <c r="K193" i="3"/>
  <c r="L193" i="3" s="1" a="1"/>
  <c r="L193" i="3" s="1"/>
  <c r="K194" i="3"/>
  <c r="L194" i="3" s="1" a="1"/>
  <c r="L194" i="3" s="1"/>
  <c r="K195" i="3"/>
  <c r="L195" i="3" s="1" a="1"/>
  <c r="L195" i="3" s="1"/>
  <c r="K196" i="3"/>
  <c r="L196" i="3" s="1" a="1"/>
  <c r="L196" i="3" s="1"/>
  <c r="K197" i="3"/>
  <c r="L197" i="3" s="1" a="1"/>
  <c r="L197" i="3" s="1"/>
  <c r="K198" i="3"/>
  <c r="L198" i="3" s="1" a="1"/>
  <c r="L198" i="3" s="1"/>
  <c r="K199" i="3"/>
  <c r="L199" i="3" s="1" a="1"/>
  <c r="L199" i="3" s="1"/>
  <c r="K200" i="3"/>
  <c r="L200" i="3" s="1" a="1"/>
  <c r="L200" i="3" s="1"/>
  <c r="K201" i="3"/>
  <c r="L201" i="3" s="1" a="1"/>
  <c r="L201" i="3" s="1"/>
  <c r="K202" i="3"/>
  <c r="L202" i="3" s="1" a="1"/>
  <c r="L202" i="3" s="1"/>
  <c r="K203" i="3"/>
  <c r="L203" i="3" s="1" a="1"/>
  <c r="L203" i="3" s="1"/>
  <c r="K204" i="3"/>
  <c r="L204" i="3" s="1" a="1"/>
  <c r="L204" i="3" s="1"/>
  <c r="K205" i="3"/>
  <c r="L205" i="3" s="1" a="1"/>
  <c r="L205" i="3" s="1"/>
  <c r="K206" i="3"/>
  <c r="L206" i="3" s="1" a="1"/>
  <c r="L206" i="3" s="1"/>
  <c r="K207" i="3"/>
  <c r="L207" i="3" s="1" a="1"/>
  <c r="L207" i="3" s="1"/>
  <c r="K208" i="3"/>
  <c r="L208" i="3" s="1" a="1"/>
  <c r="L208" i="3" s="1"/>
  <c r="K209" i="3"/>
  <c r="L209" i="3" s="1" a="1"/>
  <c r="L209" i="3" s="1"/>
  <c r="K210" i="3"/>
  <c r="L210" i="3" s="1" a="1"/>
  <c r="L210" i="3" s="1"/>
  <c r="K211" i="3"/>
  <c r="L211" i="3" s="1" a="1"/>
  <c r="L211" i="3" s="1"/>
  <c r="K212" i="3"/>
  <c r="L212" i="3" s="1" a="1"/>
  <c r="L212" i="3" s="1"/>
  <c r="K213" i="3"/>
  <c r="L213" i="3" s="1" a="1"/>
  <c r="L213" i="3" s="1"/>
  <c r="K214" i="3"/>
  <c r="L214" i="3" s="1" a="1"/>
  <c r="L214" i="3" s="1"/>
  <c r="K215" i="3"/>
  <c r="L215" i="3" s="1" a="1"/>
  <c r="L215" i="3" s="1"/>
  <c r="K216" i="3"/>
  <c r="L216" i="3" s="1" a="1"/>
  <c r="L216" i="3" s="1"/>
  <c r="K217" i="3"/>
  <c r="L217" i="3" s="1" a="1"/>
  <c r="L217" i="3" s="1"/>
  <c r="K218" i="3"/>
  <c r="L218" i="3" s="1" a="1"/>
  <c r="L218" i="3" s="1"/>
  <c r="K219" i="3"/>
  <c r="L219" i="3" s="1" a="1"/>
  <c r="L219" i="3" s="1"/>
  <c r="K220" i="3"/>
  <c r="L220" i="3" s="1" a="1"/>
  <c r="L220" i="3" s="1"/>
  <c r="K221" i="3"/>
  <c r="L221" i="3" s="1" a="1"/>
  <c r="L221" i="3" s="1"/>
  <c r="K222" i="3"/>
  <c r="L222" i="3" s="1" a="1"/>
  <c r="L222" i="3" s="1"/>
  <c r="K223" i="3"/>
  <c r="L223" i="3" s="1" a="1"/>
  <c r="L223" i="3" s="1"/>
  <c r="K224" i="3"/>
  <c r="L224" i="3" s="1" a="1"/>
  <c r="L224" i="3" s="1"/>
  <c r="K225" i="3"/>
  <c r="L225" i="3" s="1" a="1"/>
  <c r="L225" i="3" s="1"/>
  <c r="K226" i="3"/>
  <c r="L226" i="3" s="1" a="1"/>
  <c r="L226" i="3" s="1"/>
  <c r="K227" i="3"/>
  <c r="L227" i="3" s="1" a="1"/>
  <c r="L227" i="3" s="1"/>
  <c r="K228" i="3"/>
  <c r="L228" i="3" s="1" a="1"/>
  <c r="L228" i="3" s="1"/>
  <c r="K229" i="3"/>
  <c r="L229" i="3" s="1" a="1"/>
  <c r="L229" i="3" s="1"/>
  <c r="K230" i="3"/>
  <c r="L230" i="3" s="1" a="1"/>
  <c r="L230" i="3" s="1"/>
  <c r="K231" i="3"/>
  <c r="L231" i="3" s="1" a="1"/>
  <c r="L231" i="3" s="1"/>
  <c r="K232" i="3"/>
  <c r="L232" i="3" s="1" a="1"/>
  <c r="L232" i="3" s="1"/>
  <c r="K233" i="3"/>
  <c r="L233" i="3" s="1" a="1"/>
  <c r="L233" i="3" s="1"/>
  <c r="K234" i="3"/>
  <c r="L234" i="3" s="1" a="1"/>
  <c r="L234" i="3" s="1"/>
  <c r="K235" i="3"/>
  <c r="L235" i="3" s="1" a="1"/>
  <c r="L235" i="3" s="1"/>
  <c r="K236" i="3"/>
  <c r="L236" i="3" s="1" a="1"/>
  <c r="L236" i="3" s="1"/>
  <c r="K237" i="3"/>
  <c r="L237" i="3" s="1" a="1"/>
  <c r="L237" i="3" s="1"/>
  <c r="K238" i="3"/>
  <c r="L238" i="3" s="1" a="1"/>
  <c r="L238" i="3" s="1"/>
  <c r="K239" i="3"/>
  <c r="L239" i="3" s="1" a="1"/>
  <c r="L239" i="3" s="1"/>
  <c r="K240" i="3"/>
  <c r="L240" i="3" s="1" a="1"/>
  <c r="L240" i="3" s="1"/>
  <c r="K241" i="3"/>
  <c r="L241" i="3" s="1" a="1"/>
  <c r="L241" i="3" s="1"/>
  <c r="K242" i="3"/>
  <c r="L242" i="3" s="1" a="1"/>
  <c r="L242" i="3" s="1"/>
  <c r="K243" i="3"/>
  <c r="L243" i="3" s="1" a="1"/>
  <c r="L243" i="3" s="1"/>
  <c r="K244" i="3"/>
  <c r="L244" i="3" s="1" a="1"/>
  <c r="L244" i="3" s="1"/>
  <c r="K245" i="3"/>
  <c r="L245" i="3" s="1" a="1"/>
  <c r="L245" i="3" s="1"/>
  <c r="K246" i="3"/>
  <c r="L246" i="3" s="1" a="1"/>
  <c r="L246" i="3" s="1"/>
  <c r="K247" i="3"/>
  <c r="L247" i="3" s="1" a="1"/>
  <c r="L247" i="3" s="1"/>
  <c r="K248" i="3"/>
  <c r="L248" i="3" s="1" a="1"/>
  <c r="L248" i="3" s="1"/>
  <c r="K249" i="3"/>
  <c r="L249" i="3" s="1" a="1"/>
  <c r="L249" i="3" s="1"/>
  <c r="K250" i="3"/>
  <c r="L250" i="3" s="1" a="1"/>
  <c r="L250" i="3" s="1"/>
  <c r="K251" i="3"/>
  <c r="L251" i="3" s="1" a="1"/>
  <c r="L251" i="3" s="1"/>
  <c r="K252" i="3"/>
  <c r="L252" i="3" s="1" a="1"/>
  <c r="L252" i="3" s="1"/>
  <c r="K253" i="3"/>
  <c r="L253" i="3" s="1" a="1"/>
  <c r="L253" i="3" s="1"/>
  <c r="K254" i="3"/>
  <c r="L254" i="3" s="1" a="1"/>
  <c r="L254" i="3" s="1"/>
  <c r="K255" i="3"/>
  <c r="L255" i="3" s="1" a="1"/>
  <c r="L255" i="3" s="1"/>
  <c r="K256" i="3"/>
  <c r="L256" i="3" s="1" a="1"/>
  <c r="L256" i="3" s="1"/>
  <c r="K257" i="3"/>
  <c r="L257" i="3" s="1" a="1"/>
  <c r="L257" i="3" s="1"/>
  <c r="K258" i="3"/>
  <c r="L258" i="3" s="1" a="1"/>
  <c r="L258" i="3" s="1"/>
  <c r="K259" i="3"/>
  <c r="L259" i="3" s="1" a="1"/>
  <c r="L259" i="3" s="1"/>
  <c r="K260" i="3"/>
  <c r="L260" i="3" s="1" a="1"/>
  <c r="L260" i="3" s="1"/>
  <c r="K261" i="3"/>
  <c r="L261" i="3" s="1" a="1"/>
  <c r="L261" i="3" s="1"/>
  <c r="K262" i="3"/>
  <c r="L262" i="3" s="1" a="1"/>
  <c r="L262" i="3" s="1"/>
  <c r="K263" i="3"/>
  <c r="L263" i="3" s="1" a="1"/>
  <c r="L263" i="3" s="1"/>
  <c r="K264" i="3"/>
  <c r="L264" i="3" s="1" a="1"/>
  <c r="L264" i="3" s="1"/>
  <c r="K265" i="3"/>
  <c r="L265" i="3" s="1" a="1"/>
  <c r="L265" i="3" s="1"/>
  <c r="K266" i="3"/>
  <c r="L266" i="3" s="1" a="1"/>
  <c r="L266" i="3" s="1"/>
  <c r="K267" i="3"/>
  <c r="L267" i="3" s="1" a="1"/>
  <c r="L267" i="3" s="1"/>
  <c r="K268" i="3"/>
  <c r="L268" i="3" s="1" a="1"/>
  <c r="L268" i="3" s="1"/>
  <c r="K269" i="3"/>
  <c r="L269" i="3" s="1" a="1"/>
  <c r="L269" i="3" s="1"/>
  <c r="K270" i="3"/>
  <c r="L270" i="3" s="1" a="1"/>
  <c r="L270" i="3" s="1"/>
  <c r="K271" i="3"/>
  <c r="L271" i="3" s="1" a="1"/>
  <c r="L271" i="3" s="1"/>
  <c r="K272" i="3"/>
  <c r="L272" i="3" s="1" a="1"/>
  <c r="L272" i="3" s="1"/>
  <c r="K273" i="3"/>
  <c r="L273" i="3" s="1" a="1"/>
  <c r="L273" i="3" s="1"/>
  <c r="K274" i="3"/>
  <c r="L274" i="3" s="1" a="1"/>
  <c r="L274" i="3" s="1"/>
  <c r="K275" i="3"/>
  <c r="L275" i="3" s="1" a="1"/>
  <c r="L275" i="3" s="1"/>
  <c r="K276" i="3"/>
  <c r="L276" i="3" s="1" a="1"/>
  <c r="L276" i="3" s="1"/>
  <c r="K2" i="3"/>
  <c r="L2" i="3" s="1" a="1"/>
  <c r="L2" i="3" s="1"/>
  <c r="B28" i="14" l="1"/>
  <c r="B26" i="14"/>
  <c r="B27" i="14"/>
  <c r="P13" i="3"/>
  <c r="P4" i="3"/>
  <c r="P3" i="3"/>
  <c r="P5" i="3"/>
  <c r="D13" i="14" l="1"/>
  <c r="D11" i="14"/>
  <c r="D12" i="14"/>
  <c r="D8" i="14"/>
  <c r="D6" i="14"/>
  <c r="D7" i="14"/>
  <c r="P6" i="3"/>
  <c r="D18" i="14" l="1"/>
  <c r="D17" i="14"/>
  <c r="D16" i="14"/>
  <c r="D21" i="14" l="1"/>
  <c r="D23" i="14"/>
  <c r="D22" i="14"/>
  <c r="D28" i="14" l="1"/>
  <c r="D27" i="14"/>
  <c r="D26" i="14"/>
  <c r="F8" i="14" l="1"/>
  <c r="F6" i="14"/>
  <c r="F7" i="14"/>
  <c r="F13" i="14" l="1"/>
  <c r="F12" i="14"/>
  <c r="F11" i="14"/>
  <c r="F18" i="14" l="1"/>
  <c r="F17" i="14"/>
  <c r="F16" i="14"/>
  <c r="F21" i="14" l="1"/>
  <c r="F23" i="14"/>
  <c r="F22" i="14"/>
  <c r="F28" i="14" l="1"/>
  <c r="F27" i="14"/>
  <c r="F26" i="14"/>
  <c r="H8" i="14" l="1"/>
  <c r="H6" i="14"/>
  <c r="H7" i="14"/>
  <c r="H13" i="14" l="1"/>
  <c r="H11" i="14"/>
  <c r="H12" i="14"/>
  <c r="H18" i="14" l="1"/>
  <c r="H17" i="14"/>
  <c r="H16" i="14"/>
  <c r="H21" i="14" l="1"/>
  <c r="H23" i="14"/>
  <c r="H22" i="14"/>
  <c r="H26" i="14" l="1"/>
  <c r="H28" i="14"/>
  <c r="H27" i="14"/>
  <c r="J8" i="14" l="1"/>
  <c r="J7" i="14"/>
  <c r="J6" i="14"/>
  <c r="J13" i="14" l="1"/>
  <c r="J11" i="14"/>
  <c r="J12" i="14"/>
  <c r="J17" i="14" l="1"/>
  <c r="J18" i="14"/>
  <c r="J16" i="14"/>
  <c r="J21" i="14" l="1"/>
  <c r="J23" i="14"/>
  <c r="J22" i="14"/>
  <c r="J27" i="14" l="1"/>
  <c r="J26" i="14"/>
  <c r="J28" i="14"/>
  <c r="L8" i="14" l="1"/>
  <c r="L6" i="14"/>
  <c r="L7" i="14"/>
  <c r="L13" i="14" l="1"/>
  <c r="L11" i="14"/>
  <c r="L12" i="14"/>
  <c r="L17" i="14" l="1"/>
  <c r="L16" i="14"/>
  <c r="L18" i="14"/>
  <c r="L21" i="14" l="1"/>
  <c r="L23" i="14"/>
  <c r="L22" i="14"/>
  <c r="L28" i="14" l="1"/>
  <c r="L27" i="14"/>
  <c r="L26" i="1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<sst xmlns="http://schemas.openxmlformats.org/spreadsheetml/2006/main" count="3246" uniqueCount="762">
  <si>
    <t>日付</t>
  </si>
  <si>
    <t>クラス</t>
  </si>
  <si>
    <t>氏名</t>
  </si>
  <si>
    <t>出欠</t>
  </si>
  <si>
    <t>体温</t>
  </si>
  <si>
    <t>症状</t>
  </si>
  <si>
    <t>措置</t>
  </si>
  <si>
    <t>備考</t>
  </si>
  <si>
    <t>1-A</t>
  </si>
  <si>
    <t>出席</t>
  </si>
  <si>
    <t>なし</t>
  </si>
  <si>
    <t>頭痛</t>
  </si>
  <si>
    <t>保健室</t>
  </si>
  <si>
    <t>1-B</t>
  </si>
  <si>
    <t>欠席</t>
  </si>
  <si>
    <t>発熱</t>
  </si>
  <si>
    <t>自宅療養</t>
  </si>
  <si>
    <t>咳</t>
  </si>
  <si>
    <t>マスク着用</t>
  </si>
  <si>
    <t>1-C</t>
  </si>
  <si>
    <t>のどの痛み</t>
  </si>
  <si>
    <t>うがい指導</t>
  </si>
  <si>
    <t>中村愛</t>
  </si>
  <si>
    <t>腹痛</t>
  </si>
  <si>
    <t>2-B</t>
  </si>
  <si>
    <t>3-C</t>
  </si>
  <si>
    <t>2-A</t>
  </si>
  <si>
    <t>3-B</t>
  </si>
  <si>
    <t>2-C</t>
  </si>
  <si>
    <t>3-A</t>
  </si>
  <si>
    <t>高橋雄太</t>
  </si>
  <si>
    <t>めまい</t>
  </si>
  <si>
    <t>木村翔太</t>
  </si>
  <si>
    <t>井上大輔</t>
  </si>
  <si>
    <t>清水優衣</t>
  </si>
  <si>
    <t>阿部雅人</t>
  </si>
  <si>
    <t>小野寺千尋</t>
  </si>
  <si>
    <t>藤田悠斗</t>
  </si>
  <si>
    <t>鼻水</t>
  </si>
  <si>
    <t>前田結衣</t>
  </si>
  <si>
    <t>久保田泰子</t>
  </si>
  <si>
    <t>谷口龍之介</t>
  </si>
  <si>
    <t>原田太一</t>
  </si>
  <si>
    <t>近藤愛美</t>
  </si>
  <si>
    <t>石井裕子</t>
  </si>
  <si>
    <t>金子拓也</t>
  </si>
  <si>
    <t>柴田美和</t>
  </si>
  <si>
    <t>浜田隆之</t>
  </si>
  <si>
    <t>菊地真由</t>
  </si>
  <si>
    <t>杉山孝太</t>
  </si>
  <si>
    <t>野村優花</t>
  </si>
  <si>
    <t>坂本龍一</t>
  </si>
  <si>
    <t>青木美樹</t>
  </si>
  <si>
    <t>大野拓海</t>
  </si>
  <si>
    <t>松田彩花</t>
  </si>
  <si>
    <t>池田康介</t>
  </si>
  <si>
    <t>橋本美優</t>
  </si>
  <si>
    <t>中田雄二</t>
  </si>
  <si>
    <t>上田千夏</t>
  </si>
  <si>
    <t>森田健太郎</t>
  </si>
  <si>
    <t>市川美穂</t>
  </si>
  <si>
    <t>西田優太</t>
  </si>
  <si>
    <t>五十嵐香織</t>
  </si>
  <si>
    <t>長谷川翔太</t>
  </si>
  <si>
    <t>帰宅</t>
    <rPh sb="0" eb="2">
      <t>キタク</t>
    </rPh>
    <phoneticPr fontId="1"/>
  </si>
  <si>
    <t>上田美緒</t>
    <rPh sb="0" eb="2">
      <t>ウエダ</t>
    </rPh>
    <phoneticPr fontId="1"/>
  </si>
  <si>
    <t>入力日時</t>
    <rPh sb="0" eb="4">
      <t>ニュウリョクニチジ</t>
    </rPh>
    <phoneticPr fontId="1"/>
  </si>
  <si>
    <t>No.</t>
    <phoneticPr fontId="1"/>
  </si>
  <si>
    <t>学年</t>
    <rPh sb="0" eb="2">
      <t>ガクネン</t>
    </rPh>
    <phoneticPr fontId="1"/>
  </si>
  <si>
    <t>氏名</t>
    <rPh sb="0" eb="2">
      <t>シメイ</t>
    </rPh>
    <phoneticPr fontId="1"/>
  </si>
  <si>
    <t>性別</t>
    <rPh sb="0" eb="2">
      <t>セイベツ</t>
    </rPh>
    <phoneticPr fontId="1"/>
  </si>
  <si>
    <t>身長</t>
    <rPh sb="0" eb="2">
      <t>シンチョウ</t>
    </rPh>
    <phoneticPr fontId="1"/>
  </si>
  <si>
    <t>体重</t>
    <rPh sb="0" eb="2">
      <t>タイジュウ</t>
    </rPh>
    <phoneticPr fontId="1"/>
  </si>
  <si>
    <t>視力</t>
    <rPh sb="0" eb="2">
      <t>シリョク</t>
    </rPh>
    <phoneticPr fontId="1"/>
  </si>
  <si>
    <t>BMI</t>
    <phoneticPr fontId="1"/>
  </si>
  <si>
    <t>アレルギー</t>
    <phoneticPr fontId="1"/>
  </si>
  <si>
    <t>A</t>
    <phoneticPr fontId="1"/>
  </si>
  <si>
    <t xml:space="preserve"> 佐藤 健太 </t>
  </si>
  <si>
    <t xml:space="preserve"> 鈴木 美香 </t>
  </si>
  <si>
    <t xml:space="preserve"> 田中 陽太 </t>
  </si>
  <si>
    <t xml:space="preserve"> 渡辺 典子 </t>
  </si>
  <si>
    <t xml:space="preserve"> 高橋 雄二 </t>
  </si>
  <si>
    <t xml:space="preserve"> 伊藤 由美 </t>
  </si>
  <si>
    <t xml:space="preserve"> 山本 隆司 </t>
  </si>
  <si>
    <t xml:space="preserve"> 中村 香織 </t>
  </si>
  <si>
    <t xml:space="preserve"> 小林 幸男 </t>
  </si>
  <si>
    <t xml:space="preserve"> 加藤 優子 </t>
  </si>
  <si>
    <t xml:space="preserve"> 吉田 勇太 </t>
  </si>
  <si>
    <t xml:space="preserve"> 山田 麗子 </t>
  </si>
  <si>
    <t xml:space="preserve"> 佐々木 健一 </t>
  </si>
  <si>
    <t xml:space="preserve"> 山口 智美 </t>
  </si>
  <si>
    <t xml:space="preserve"> 松本 義男 </t>
  </si>
  <si>
    <t xml:space="preserve"> 井上 真由美 </t>
  </si>
  <si>
    <t xml:space="preserve"> 木村 正人 </t>
  </si>
  <si>
    <t xml:space="preserve"> 林 恵子 </t>
  </si>
  <si>
    <t xml:space="preserve"> 清水 俊介 </t>
  </si>
  <si>
    <t xml:space="preserve"> 斎藤 明美 </t>
  </si>
  <si>
    <t xml:space="preserve"> 近藤 雅彦 </t>
  </si>
  <si>
    <t xml:space="preserve"> 石井 純子 </t>
  </si>
  <si>
    <t xml:space="preserve"> 前田 哲也 </t>
  </si>
  <si>
    <t xml:space="preserve"> 遠藤 美穂 </t>
  </si>
  <si>
    <t xml:space="preserve"> 藤田 秀樹 </t>
  </si>
  <si>
    <t xml:space="preserve"> 中島 裕子 </t>
  </si>
  <si>
    <t xml:space="preserve"> 橋本 龍太郎 </t>
  </si>
  <si>
    <t xml:space="preserve"> 岡田 亜美 </t>
  </si>
  <si>
    <t xml:space="preserve"> 森 大輔 </t>
  </si>
  <si>
    <t xml:space="preserve"> 菅原 愛 </t>
  </si>
  <si>
    <t xml:space="preserve"> 青木 拓也 </t>
  </si>
  <si>
    <t xml:space="preserve"> 上野 真紀 </t>
  </si>
  <si>
    <t xml:space="preserve"> 原田 健太郎 </t>
  </si>
  <si>
    <t xml:space="preserve"> 宮崎 さおり </t>
  </si>
  <si>
    <t xml:space="preserve"> 内田 浩二 </t>
  </si>
  <si>
    <t xml:space="preserve"> 福田 美咲 </t>
  </si>
  <si>
    <t xml:space="preserve"> 太田 義之 </t>
  </si>
  <si>
    <t xml:space="preserve"> 西村 千絵 </t>
  </si>
  <si>
    <t xml:space="preserve"> 長谷川 隆 </t>
  </si>
  <si>
    <t xml:space="preserve"> 石川 真理 </t>
  </si>
  <si>
    <t xml:space="preserve"> 酒井 良介 </t>
  </si>
  <si>
    <t xml:space="preserve"> 坂本 久美子 </t>
  </si>
  <si>
    <t xml:space="preserve"> 星野 和也 </t>
  </si>
  <si>
    <t xml:space="preserve"> 足立 美智子 </t>
  </si>
  <si>
    <t xml:space="preserve"> 大塚 康平 </t>
  </si>
  <si>
    <t xml:space="preserve"> 小川 直美 </t>
  </si>
  <si>
    <t xml:space="preserve"> 本田 雅人 </t>
  </si>
  <si>
    <t xml:space="preserve"> 菊地 幸恵 </t>
  </si>
  <si>
    <t xml:space="preserve"> 杉山 亮太 </t>
  </si>
  <si>
    <t xml:space="preserve"> 野村 静香 </t>
  </si>
  <si>
    <t xml:space="preserve"> 竹内 一郎 </t>
  </si>
  <si>
    <t xml:space="preserve"> 平野 由美子 </t>
  </si>
  <si>
    <t xml:space="preserve"> 市川 達也 </t>
  </si>
  <si>
    <t xml:space="preserve"> 中野 弘子 </t>
  </si>
  <si>
    <t xml:space="preserve"> 村上 孝志 </t>
  </si>
  <si>
    <t xml:space="preserve"> 松田 彩花 </t>
  </si>
  <si>
    <t xml:space="preserve"> 阿部 正樹 </t>
  </si>
  <si>
    <t xml:space="preserve"> 永井 真理子 </t>
  </si>
  <si>
    <t xml:space="preserve"> 浜田 翔太 </t>
  </si>
  <si>
    <t xml:space="preserve"> 今井 麻衣 </t>
  </si>
  <si>
    <t>C</t>
    <phoneticPr fontId="1"/>
  </si>
  <si>
    <t xml:space="preserve"> 渡部 健二 </t>
  </si>
  <si>
    <t xml:space="preserve"> 大西 恵美 </t>
  </si>
  <si>
    <t xml:space="preserve"> 古川 智也 </t>
  </si>
  <si>
    <t xml:space="preserve"> 黒田 友美 </t>
  </si>
  <si>
    <t xml:space="preserve"> 金子 裕樹 </t>
  </si>
  <si>
    <t xml:space="preserve"> 中田 優子 </t>
  </si>
  <si>
    <t xml:space="preserve"> 安藤 健太 </t>
  </si>
  <si>
    <t xml:space="preserve"> 川村 美香 </t>
  </si>
  <si>
    <t xml:space="preserve"> 西田 一郎 </t>
  </si>
  <si>
    <t xml:space="preserve"> 飯田 玲子 </t>
  </si>
  <si>
    <t xml:space="preserve"> 武田 直人 </t>
  </si>
  <si>
    <t xml:space="preserve"> 北村 さゆり </t>
  </si>
  <si>
    <t xml:space="preserve"> 河野 貴司 </t>
  </si>
  <si>
    <t xml:space="preserve"> 堀 真由美 </t>
  </si>
  <si>
    <t xml:space="preserve"> 松井 俊介 </t>
  </si>
  <si>
    <t xml:space="preserve"> 桜井 理沙 </t>
  </si>
  <si>
    <t xml:space="preserve"> 榊原 大輔 </t>
  </si>
  <si>
    <t xml:space="preserve"> 水野 美穂 </t>
  </si>
  <si>
    <t xml:space="preserve"> 村田 健太郎 </t>
  </si>
  <si>
    <t xml:space="preserve"> 横山 奈々 </t>
  </si>
  <si>
    <t xml:space="preserve"> 岩崎 浩司 </t>
  </si>
  <si>
    <t xml:space="preserve"> 小島 千尋 </t>
  </si>
  <si>
    <t xml:space="preserve"> 谷口 亮太 </t>
  </si>
  <si>
    <t xml:space="preserve"> 新井 美咲 </t>
  </si>
  <si>
    <t xml:space="preserve"> 原 隆之 </t>
  </si>
  <si>
    <t xml:space="preserve"> 関 明子 </t>
  </si>
  <si>
    <t xml:space="preserve"> 宮本 健太郎 </t>
  </si>
  <si>
    <t xml:space="preserve"> 篠原 涼子 </t>
  </si>
  <si>
    <t xml:space="preserve"> 小泉 雄太 </t>
  </si>
  <si>
    <t xml:space="preserve"> 寺田 美咲 </t>
  </si>
  <si>
    <t xml:space="preserve"> 下田 英樹 </t>
  </si>
  <si>
    <t xml:space="preserve"> 真田 恵理 </t>
  </si>
  <si>
    <t xml:space="preserve"> 堀内 和彦 </t>
  </si>
  <si>
    <t xml:space="preserve"> 早川 由美子 </t>
  </si>
  <si>
    <t xml:space="preserve"> 山田 太郎 </t>
  </si>
  <si>
    <t xml:space="preserve"> 佐藤 花子 </t>
  </si>
  <si>
    <t xml:space="preserve"> 鈴木 一郎 </t>
  </si>
  <si>
    <t xml:space="preserve"> 高橋 由美 </t>
  </si>
  <si>
    <t xml:space="preserve"> 田中 健太 </t>
  </si>
  <si>
    <t xml:space="preserve"> 渡辺 麻衣 </t>
  </si>
  <si>
    <t xml:space="preserve"> 伊藤 浩二 </t>
  </si>
  <si>
    <t xml:space="preserve"> 中村 愛 </t>
  </si>
  <si>
    <t xml:space="preserve"> 小林 雄太 </t>
  </si>
  <si>
    <t xml:space="preserve"> 加藤 美穂 </t>
  </si>
  <si>
    <t xml:space="preserve"> 吉田 隆 </t>
  </si>
  <si>
    <t xml:space="preserve"> 山本 恵子 </t>
  </si>
  <si>
    <t xml:space="preserve"> 佐々木 直人 </t>
  </si>
  <si>
    <t xml:space="preserve"> 井上 真理 </t>
  </si>
  <si>
    <t xml:space="preserve"> 木村 淳 </t>
  </si>
  <si>
    <t xml:space="preserve"> 林 沙織 </t>
  </si>
  <si>
    <t xml:space="preserve"> 清水 大介 </t>
  </si>
  <si>
    <t xml:space="preserve"> 山口 明美 </t>
  </si>
  <si>
    <t xml:space="preserve"> 松本 健一 </t>
  </si>
  <si>
    <t xml:space="preserve"> 斎藤 優子 </t>
  </si>
  <si>
    <t xml:space="preserve"> 近藤 誠 </t>
  </si>
  <si>
    <t xml:space="preserve"> 石井 美香 </t>
  </si>
  <si>
    <t xml:space="preserve"> 前田 敦史 </t>
  </si>
  <si>
    <t xml:space="preserve"> 遠藤 香織 </t>
  </si>
  <si>
    <t xml:space="preserve"> 藤田 哲也 </t>
  </si>
  <si>
    <t xml:space="preserve"> 中島 美和 </t>
  </si>
  <si>
    <t xml:space="preserve"> 橋本 剛 </t>
  </si>
  <si>
    <t xml:space="preserve"> 岡田 久美子 </t>
  </si>
  <si>
    <t xml:space="preserve"> 森 康弘 </t>
  </si>
  <si>
    <t xml:space="preserve"> 菅原 真由美 </t>
  </si>
  <si>
    <t xml:space="preserve"> 青木 裕樹 </t>
  </si>
  <si>
    <t xml:space="preserve"> 上野 智子 </t>
  </si>
  <si>
    <t xml:space="preserve"> 原田 拓也 </t>
  </si>
  <si>
    <t xml:space="preserve"> 宮崎 亜希 </t>
  </si>
  <si>
    <t xml:space="preserve"> 内田 雄一 </t>
  </si>
  <si>
    <t xml:space="preserve"> 福田 彩香 </t>
  </si>
  <si>
    <t xml:space="preserve"> 太田 光男 </t>
  </si>
  <si>
    <t xml:space="preserve"> 西村 舞 </t>
  </si>
  <si>
    <t xml:space="preserve"> 長谷川 和也 </t>
  </si>
  <si>
    <t xml:space="preserve"> 石川 友美 </t>
  </si>
  <si>
    <t xml:space="preserve"> 酒井 豊 </t>
  </si>
  <si>
    <t xml:space="preserve"> 坂本 由紀 </t>
  </si>
  <si>
    <t xml:space="preserve"> 星野 正樹 </t>
  </si>
  <si>
    <t xml:space="preserve"> 足立 美佳 </t>
  </si>
  <si>
    <t xml:space="preserve"> 大塚 直樹 </t>
  </si>
  <si>
    <t xml:space="preserve"> 小川 千秋 </t>
  </si>
  <si>
    <t xml:space="preserve"> 本田 修平 </t>
  </si>
  <si>
    <t xml:space="preserve"> 菊地 優花 </t>
  </si>
  <si>
    <t xml:space="preserve"> 杉山 雅彦 </t>
  </si>
  <si>
    <t xml:space="preserve"> 野村 春香 </t>
  </si>
  <si>
    <t xml:space="preserve"> 竹内 健太郎 </t>
  </si>
  <si>
    <t xml:space="preserve"> 平野 美咲 </t>
  </si>
  <si>
    <t xml:space="preserve"> 市川 翔太 </t>
  </si>
  <si>
    <t xml:space="preserve"> 中野 絵美 </t>
  </si>
  <si>
    <t xml:space="preserve"> 村上 拓也 </t>
  </si>
  <si>
    <t xml:space="preserve"> 松田 愛美 </t>
  </si>
  <si>
    <t xml:space="preserve"> 阿部 浩二 </t>
  </si>
  <si>
    <t xml:space="preserve"> 永井 真央 </t>
  </si>
  <si>
    <t xml:space="preserve"> 浜田 直樹 </t>
  </si>
  <si>
    <t xml:space="preserve"> 今井 美智子 </t>
  </si>
  <si>
    <t xml:space="preserve"> 渡部 勇気 </t>
  </si>
  <si>
    <t xml:space="preserve"> 大西 茜 </t>
  </si>
  <si>
    <t xml:space="preserve"> 古川 和也 </t>
  </si>
  <si>
    <t xml:space="preserve"> 黒田 美咲 </t>
  </si>
  <si>
    <t xml:space="preserve"> 金子 洋平 </t>
  </si>
  <si>
    <t xml:space="preserve"> 中田 理沙 </t>
  </si>
  <si>
    <t xml:space="preserve"> 安藤 徹 </t>
  </si>
  <si>
    <t xml:space="preserve"> 川村 美樹 </t>
  </si>
  <si>
    <t xml:space="preserve"> 西田 健太 </t>
  </si>
  <si>
    <t xml:space="preserve"> 飯田 由美 </t>
  </si>
  <si>
    <t xml:space="preserve"> 武田 祐介 </t>
  </si>
  <si>
    <t xml:space="preserve"> 北村 香織 </t>
  </si>
  <si>
    <t xml:space="preserve"> 河野 達也 </t>
  </si>
  <si>
    <t xml:space="preserve"> 堀 明日香 </t>
  </si>
  <si>
    <t xml:space="preserve"> 松井 大輔 </t>
  </si>
  <si>
    <t xml:space="preserve"> 桜井 恵美 </t>
  </si>
  <si>
    <t xml:space="preserve"> 榊原 孝司 </t>
  </si>
  <si>
    <t xml:space="preserve"> 水野 真紀 </t>
  </si>
  <si>
    <t xml:space="preserve"> 村田 俊介 </t>
  </si>
  <si>
    <t xml:space="preserve"> 横山 美穂 </t>
  </si>
  <si>
    <t xml:space="preserve"> 岩崎 康平 </t>
  </si>
  <si>
    <t xml:space="preserve"> 小島 瑞穂 </t>
  </si>
  <si>
    <t xml:space="preserve"> 谷口 雄一 </t>
  </si>
  <si>
    <t xml:space="preserve"> 新井 真由美 </t>
  </si>
  <si>
    <t xml:space="preserve"> 原 信也 </t>
  </si>
  <si>
    <t xml:space="preserve"> 関 久美子 </t>
  </si>
  <si>
    <t xml:space="preserve"> 宮本 隆志 </t>
  </si>
  <si>
    <t xml:space="preserve"> 篠原 愛子 </t>
  </si>
  <si>
    <t xml:space="preserve"> 小泉 健一 </t>
  </si>
  <si>
    <t xml:space="preserve"> 寺田 理恵 </t>
  </si>
  <si>
    <t xml:space="preserve"> 下田 雄太 </t>
  </si>
  <si>
    <t xml:space="preserve"> 真田 美穂 </t>
  </si>
  <si>
    <t xml:space="preserve"> 堀内 正人 </t>
  </si>
  <si>
    <t xml:space="preserve"> 早川 久美子 </t>
  </si>
  <si>
    <t xml:space="preserve"> 中山 雄太 </t>
  </si>
  <si>
    <t xml:space="preserve"> 大久保 美咲 </t>
  </si>
  <si>
    <t xml:space="preserve"> 野田 健司 </t>
  </si>
  <si>
    <t xml:space="preserve"> 藤井 さやか </t>
  </si>
  <si>
    <t xml:space="preserve"> 工藤 浩一 </t>
  </si>
  <si>
    <t xml:space="preserve"> 柴田 理沙 </t>
  </si>
  <si>
    <t xml:space="preserve"> 岸本 拓也 </t>
  </si>
  <si>
    <t xml:space="preserve"> 横田 美香 </t>
  </si>
  <si>
    <t xml:space="preserve"> 杉本 和也 </t>
  </si>
  <si>
    <t xml:space="preserve"> 佐野 恵美 </t>
  </si>
  <si>
    <t xml:space="preserve"> 三浦 孝弘 </t>
  </si>
  <si>
    <t xml:space="preserve"> 大野 由美 </t>
  </si>
  <si>
    <t xml:space="preserve"> 松岡 信二 </t>
  </si>
  <si>
    <t xml:space="preserve"> 内藤 明美 </t>
  </si>
  <si>
    <t xml:space="preserve"> 荒木 俊介 </t>
  </si>
  <si>
    <t xml:space="preserve"> 今村 真由子 </t>
  </si>
  <si>
    <t xml:space="preserve"> 古賀 裕樹 </t>
  </si>
  <si>
    <t xml:space="preserve"> 西川 桃子 </t>
  </si>
  <si>
    <t xml:space="preserve"> 浅野 達也 </t>
  </si>
  <si>
    <t xml:space="preserve"> 菅野 美穂 </t>
  </si>
  <si>
    <t xml:space="preserve"> 後藤 隆之 </t>
  </si>
  <si>
    <t xml:space="preserve"> 福島 香織 </t>
  </si>
  <si>
    <t xml:space="preserve"> 成田 洋介 </t>
  </si>
  <si>
    <t xml:space="preserve"> 矢野 智子 </t>
  </si>
  <si>
    <t xml:space="preserve"> 稲垣 健太 </t>
  </si>
  <si>
    <t xml:space="preserve"> 若林 美紀 </t>
  </si>
  <si>
    <t xml:space="preserve"> 原口 雅彦 </t>
  </si>
  <si>
    <t xml:space="preserve"> 大橋 友美 </t>
  </si>
  <si>
    <t xml:space="preserve"> 高木 直人 </t>
  </si>
  <si>
    <t xml:space="preserve"> 小松 由佳 </t>
  </si>
  <si>
    <t xml:space="preserve"> 細川 拓哉 </t>
  </si>
  <si>
    <t xml:space="preserve"> 大石 麻衣 </t>
  </si>
  <si>
    <t xml:space="preserve"> 宮田 浩二 </t>
  </si>
  <si>
    <t xml:space="preserve"> 熊谷 美咲 </t>
  </si>
  <si>
    <t xml:space="preserve"> 岡本 健太郎 </t>
  </si>
  <si>
    <t xml:space="preserve"> 長尾 真理子 </t>
  </si>
  <si>
    <t xml:space="preserve"> 板垣 雄一 </t>
  </si>
  <si>
    <t xml:space="preserve"> 古田 愛美 </t>
  </si>
  <si>
    <t xml:space="preserve"> 畠山 直樹 </t>
  </si>
  <si>
    <t xml:space="preserve"> 土屋 由紀 </t>
  </si>
  <si>
    <t xml:space="preserve"> 広瀬 康平 </t>
  </si>
  <si>
    <t xml:space="preserve"> 吉川 美穂 </t>
  </si>
  <si>
    <t xml:space="preserve"> 依田 隆司 </t>
  </si>
  <si>
    <t xml:space="preserve"> 金井 恵子 </t>
  </si>
  <si>
    <t xml:space="preserve"> 塚本 大輔 </t>
  </si>
  <si>
    <t xml:space="preserve"> 奥村 さおり </t>
  </si>
  <si>
    <t xml:space="preserve"> 永田 健一 </t>
  </si>
  <si>
    <t xml:space="preserve"> 市原 美奈子 </t>
  </si>
  <si>
    <t xml:space="preserve"> 南 智也 </t>
  </si>
  <si>
    <t xml:space="preserve"> 児玉 由美子 </t>
  </si>
  <si>
    <t xml:space="preserve"> 小沢 洋平 </t>
  </si>
  <si>
    <t xml:space="preserve"> 相馬 真理 </t>
  </si>
  <si>
    <t xml:space="preserve"> 堤 和也 </t>
  </si>
  <si>
    <t xml:space="preserve"> 白石 美香 </t>
  </si>
  <si>
    <t xml:space="preserve"> 浜崎 亮太 </t>
  </si>
  <si>
    <t xml:space="preserve"> 栗原 恵美 </t>
  </si>
  <si>
    <t xml:space="preserve"> 黒木 俊介 </t>
  </si>
  <si>
    <t xml:space="preserve"> 江口 麻衣 </t>
  </si>
  <si>
    <t xml:space="preserve"> 竹中 健太 </t>
  </si>
  <si>
    <t xml:space="preserve"> 村山 智美 </t>
  </si>
  <si>
    <t xml:space="preserve"> 富田 雄二 </t>
  </si>
  <si>
    <t xml:space="preserve"> 森田 香織 </t>
  </si>
  <si>
    <t xml:space="preserve"> 川上 拓也 </t>
  </si>
  <si>
    <t xml:space="preserve"> 大森 美穂 </t>
  </si>
  <si>
    <t xml:space="preserve"> 小池 健一 </t>
  </si>
  <si>
    <t xml:space="preserve"> 関口 由紀子 </t>
  </si>
  <si>
    <t xml:space="preserve"> 井口 雄太 </t>
  </si>
  <si>
    <t xml:space="preserve"> 永野 美咲 </t>
  </si>
  <si>
    <t xml:space="preserve"> 沢田 真司 </t>
  </si>
  <si>
    <t xml:space="preserve"> 秋山 裕子 </t>
  </si>
  <si>
    <t xml:space="preserve"> 奥田 直人 </t>
  </si>
  <si>
    <t xml:space="preserve"> 北川 真由美 </t>
  </si>
  <si>
    <t xml:space="preserve"> 西尾 隆之 </t>
  </si>
  <si>
    <t xml:space="preserve"> 小野 美香 </t>
  </si>
  <si>
    <t xml:space="preserve"> 玉井 大介 </t>
  </si>
  <si>
    <t xml:space="preserve"> 平井 恵理 </t>
  </si>
  <si>
    <t xml:space="preserve"> 牧野 幸男 </t>
  </si>
  <si>
    <t xml:space="preserve"> 岩田 由美 </t>
  </si>
  <si>
    <t xml:space="preserve"> 宇野 健太郎 </t>
  </si>
  <si>
    <t xml:space="preserve"> 三宅 麻里 </t>
  </si>
  <si>
    <t xml:space="preserve"> 東 雄一 </t>
  </si>
  <si>
    <t xml:space="preserve"> 坂田 美佳 </t>
  </si>
  <si>
    <t>山田　太郎</t>
    <phoneticPr fontId="1"/>
  </si>
  <si>
    <t>佐藤　花子</t>
    <phoneticPr fontId="1"/>
  </si>
  <si>
    <t>鈴木　一郎</t>
    <phoneticPr fontId="1"/>
  </si>
  <si>
    <t>田中　美咲</t>
    <phoneticPr fontId="1"/>
  </si>
  <si>
    <t>伊藤 健太</t>
    <phoneticPr fontId="1"/>
  </si>
  <si>
    <t>渡辺 優子</t>
    <phoneticPr fontId="1"/>
  </si>
  <si>
    <t>小林 陽太</t>
    <phoneticPr fontId="1"/>
  </si>
  <si>
    <t>加　藤　竜　也</t>
    <phoneticPr fontId="1"/>
  </si>
  <si>
    <t>吉田　桃子</t>
    <phoneticPr fontId="1"/>
  </si>
  <si>
    <t>斎藤　明日香</t>
    <phoneticPr fontId="1"/>
  </si>
  <si>
    <t>松本　さくら</t>
    <phoneticPr fontId="1"/>
  </si>
  <si>
    <t>山口　遥</t>
    <phoneticPr fontId="1"/>
  </si>
  <si>
    <t>中島　健太</t>
    <phoneticPr fontId="1"/>
  </si>
  <si>
    <t>後　藤　翔　太</t>
    <phoneticPr fontId="1"/>
  </si>
  <si>
    <t>岩 田 美 咲</t>
    <phoneticPr fontId="1"/>
  </si>
  <si>
    <t>遠 藤　誠</t>
    <phoneticPr fontId="1"/>
  </si>
  <si>
    <t>１年</t>
    <rPh sb="1" eb="2">
      <t>ネン</t>
    </rPh>
    <phoneticPr fontId="1"/>
  </si>
  <si>
    <t>２年</t>
    <rPh sb="1" eb="2">
      <t>ネン</t>
    </rPh>
    <phoneticPr fontId="1"/>
  </si>
  <si>
    <t>３年</t>
    <rPh sb="1" eb="2">
      <t>ネン</t>
    </rPh>
    <phoneticPr fontId="1"/>
  </si>
  <si>
    <t>人数</t>
    <rPh sb="0" eb="2">
      <t>ニンズウ</t>
    </rPh>
    <phoneticPr fontId="1"/>
  </si>
  <si>
    <t>原 朋子</t>
    <rPh sb="0" eb="1">
      <t>ハラ</t>
    </rPh>
    <rPh sb="2" eb="4">
      <t>トモコ</t>
    </rPh>
    <phoneticPr fontId="1"/>
  </si>
  <si>
    <t>女</t>
  </si>
  <si>
    <t>女</t>
    <rPh sb="0" eb="1">
      <t>オンナ</t>
    </rPh>
    <phoneticPr fontId="1"/>
  </si>
  <si>
    <t>C</t>
  </si>
  <si>
    <t>男</t>
  </si>
  <si>
    <t>男</t>
    <rPh sb="0" eb="1">
      <t>オトコ</t>
    </rPh>
    <phoneticPr fontId="1"/>
  </si>
  <si>
    <t xml:space="preserve"> 井上 空 </t>
    <rPh sb="1" eb="3">
      <t>イノウエ</t>
    </rPh>
    <rPh sb="4" eb="5">
      <t>ソラ</t>
    </rPh>
    <phoneticPr fontId="1"/>
  </si>
  <si>
    <t>田代　学</t>
    <rPh sb="0" eb="2">
      <t>タシロ</t>
    </rPh>
    <rPh sb="3" eb="4">
      <t>マナ</t>
    </rPh>
    <phoneticPr fontId="1"/>
  </si>
  <si>
    <t>A</t>
  </si>
  <si>
    <t>計</t>
    <rPh sb="0" eb="1">
      <t>ケイ</t>
    </rPh>
    <phoneticPr fontId="1"/>
  </si>
  <si>
    <t>B</t>
  </si>
  <si>
    <t xml:space="preserve"> 野田 恵 </t>
    <rPh sb="1" eb="2">
      <t>ノ</t>
    </rPh>
    <rPh sb="4" eb="5">
      <t>メグミ</t>
    </rPh>
    <phoneticPr fontId="1"/>
  </si>
  <si>
    <t>鈴木 一郎</t>
    <rPh sb="0" eb="2">
      <t>スズキ</t>
    </rPh>
    <rPh sb="3" eb="5">
      <t>イチロウ</t>
    </rPh>
    <phoneticPr fontId="1"/>
  </si>
  <si>
    <t>平均身長</t>
    <rPh sb="0" eb="4">
      <t>ヘイキンシンチョウ</t>
    </rPh>
    <phoneticPr fontId="1"/>
  </si>
  <si>
    <t>平均体重</t>
    <rPh sb="0" eb="4">
      <t>ヘイキンタイジュウ</t>
    </rPh>
    <phoneticPr fontId="1"/>
  </si>
  <si>
    <t>男子平均身長</t>
    <rPh sb="0" eb="2">
      <t>ダンシ</t>
    </rPh>
    <rPh sb="2" eb="6">
      <t>ヘイキンシンチョウ</t>
    </rPh>
    <phoneticPr fontId="1"/>
  </si>
  <si>
    <t>女子平均身長</t>
    <rPh sb="0" eb="2">
      <t>ジョシ</t>
    </rPh>
    <rPh sb="2" eb="6">
      <t>ヘイキンシンチョウ</t>
    </rPh>
    <phoneticPr fontId="1"/>
  </si>
  <si>
    <t>サバ</t>
    <phoneticPr fontId="1"/>
  </si>
  <si>
    <t>ナッツ類</t>
    <rPh sb="3" eb="4">
      <t>ルイ</t>
    </rPh>
    <phoneticPr fontId="1"/>
  </si>
  <si>
    <t>キウイ</t>
    <phoneticPr fontId="1"/>
  </si>
  <si>
    <t>くるみ</t>
    <phoneticPr fontId="1"/>
  </si>
  <si>
    <t>甲殻類</t>
    <rPh sb="0" eb="3">
      <t>コウカクルイ</t>
    </rPh>
    <phoneticPr fontId="1"/>
  </si>
  <si>
    <t>そば</t>
    <phoneticPr fontId="1"/>
  </si>
  <si>
    <t>金属</t>
    <rPh sb="0" eb="2">
      <t>キンゾク</t>
    </rPh>
    <phoneticPr fontId="1"/>
  </si>
  <si>
    <t>ネコ</t>
    <phoneticPr fontId="1"/>
  </si>
  <si>
    <t>ハウスダスト</t>
    <phoneticPr fontId="1"/>
  </si>
  <si>
    <t>日光</t>
    <rPh sb="0" eb="2">
      <t>ニッコウ</t>
    </rPh>
    <phoneticPr fontId="1"/>
  </si>
  <si>
    <t>クラス</t>
    <phoneticPr fontId="1"/>
  </si>
  <si>
    <t>1A</t>
  </si>
  <si>
    <t>1B</t>
  </si>
  <si>
    <t>1C</t>
  </si>
  <si>
    <t>2A</t>
  </si>
  <si>
    <t>2B</t>
  </si>
  <si>
    <t>2C</t>
  </si>
  <si>
    <t>3A</t>
  </si>
  <si>
    <t>3B</t>
  </si>
  <si>
    <t>3C</t>
  </si>
  <si>
    <t>女</t>
    <phoneticPr fontId="1"/>
  </si>
  <si>
    <t>3C</t>
    <phoneticPr fontId="1"/>
  </si>
  <si>
    <t>美空 妙</t>
    <rPh sb="0" eb="2">
      <t>ミソラ</t>
    </rPh>
    <rPh sb="3" eb="4">
      <t>タエ</t>
    </rPh>
    <phoneticPr fontId="1"/>
  </si>
  <si>
    <t>COUNTIF</t>
    <phoneticPr fontId="1"/>
  </si>
  <si>
    <t>SUM</t>
    <phoneticPr fontId="1"/>
  </si>
  <si>
    <t>数字指定</t>
    <rPh sb="0" eb="4">
      <t>スウジシテイ</t>
    </rPh>
    <phoneticPr fontId="1"/>
  </si>
  <si>
    <t>セル指定</t>
    <rPh sb="2" eb="4">
      <t>シテイ</t>
    </rPh>
    <phoneticPr fontId="1"/>
  </si>
  <si>
    <t>SUMIF</t>
    <phoneticPr fontId="1"/>
  </si>
  <si>
    <t>COUNTA</t>
    <phoneticPr fontId="1"/>
  </si>
  <si>
    <t>AVERAGE</t>
    <phoneticPr fontId="1"/>
  </si>
  <si>
    <t>/男</t>
    <rPh sb="1" eb="2">
      <t>オトコ</t>
    </rPh>
    <phoneticPr fontId="1"/>
  </si>
  <si>
    <t>/女</t>
    <rPh sb="1" eb="2">
      <t>オンナ</t>
    </rPh>
    <phoneticPr fontId="1"/>
  </si>
  <si>
    <t>１年男子</t>
    <rPh sb="1" eb="4">
      <t>ネンダンシ</t>
    </rPh>
    <phoneticPr fontId="1"/>
  </si>
  <si>
    <t>１年女子</t>
    <rPh sb="1" eb="2">
      <t>ネン</t>
    </rPh>
    <rPh sb="2" eb="4">
      <t>ジョシ</t>
    </rPh>
    <phoneticPr fontId="1"/>
  </si>
  <si>
    <t>COUNTIFS</t>
    <phoneticPr fontId="1"/>
  </si>
  <si>
    <t>複数指定</t>
    <rPh sb="0" eb="4">
      <t>フクスウシテイ</t>
    </rPh>
    <phoneticPr fontId="1"/>
  </si>
  <si>
    <t>最大（身長）</t>
    <rPh sb="0" eb="2">
      <t>サイダイ</t>
    </rPh>
    <rPh sb="3" eb="5">
      <t>シンチョウ</t>
    </rPh>
    <phoneticPr fontId="1"/>
  </si>
  <si>
    <t>最小（体重）</t>
    <rPh sb="0" eb="2">
      <t>サイショウ</t>
    </rPh>
    <rPh sb="3" eb="5">
      <t>タイジュウ</t>
    </rPh>
    <phoneticPr fontId="1"/>
  </si>
  <si>
    <t>MAX</t>
    <phoneticPr fontId="1"/>
  </si>
  <si>
    <t>MIN</t>
    <phoneticPr fontId="1"/>
  </si>
  <si>
    <r>
      <t xml:space="preserve">学年
</t>
    </r>
    <r>
      <rPr>
        <sz val="11"/>
        <color rgb="FFFF0000"/>
        <rFont val="游ゴシック"/>
        <family val="3"/>
        <charset val="128"/>
        <scheme val="minor"/>
      </rPr>
      <t>LEFT関数</t>
    </r>
    <rPh sb="0" eb="2">
      <t>ガクネン</t>
    </rPh>
    <rPh sb="7" eb="9">
      <t>カンスウ</t>
    </rPh>
    <phoneticPr fontId="1"/>
  </si>
  <si>
    <r>
      <t xml:space="preserve">組
</t>
    </r>
    <r>
      <rPr>
        <sz val="11"/>
        <color rgb="FFFF0000"/>
        <rFont val="游ゴシック"/>
        <family val="3"/>
        <charset val="128"/>
        <scheme val="minor"/>
      </rPr>
      <t>RIGHT関数</t>
    </r>
    <rPh sb="0" eb="1">
      <t>クミ</t>
    </rPh>
    <rPh sb="7" eb="9">
      <t>カンスウ</t>
    </rPh>
    <phoneticPr fontId="1"/>
  </si>
  <si>
    <r>
      <t xml:space="preserve">BMI判定
</t>
    </r>
    <r>
      <rPr>
        <sz val="11"/>
        <color rgb="FFFF0000"/>
        <rFont val="游ゴシック"/>
        <family val="3"/>
        <charset val="128"/>
        <scheme val="minor"/>
      </rPr>
      <t>IFS関数</t>
    </r>
    <rPh sb="3" eb="5">
      <t>ハンテイ</t>
    </rPh>
    <rPh sb="9" eb="11">
      <t>カンスウ</t>
    </rPh>
    <phoneticPr fontId="1"/>
  </si>
  <si>
    <r>
      <t xml:space="preserve">視力再
</t>
    </r>
    <r>
      <rPr>
        <sz val="11"/>
        <color rgb="FFFF0000"/>
        <rFont val="游ゴシック"/>
        <family val="3"/>
        <charset val="128"/>
        <scheme val="minor"/>
      </rPr>
      <t>IF関数</t>
    </r>
    <rPh sb="0" eb="2">
      <t>シリョク</t>
    </rPh>
    <rPh sb="2" eb="3">
      <t>サイ</t>
    </rPh>
    <rPh sb="6" eb="8">
      <t>カンスウ</t>
    </rPh>
    <phoneticPr fontId="1"/>
  </si>
  <si>
    <t>COUNTIF関数</t>
    <rPh sb="7" eb="9">
      <t>カンスウ</t>
    </rPh>
    <phoneticPr fontId="1"/>
  </si>
  <si>
    <t>SUM関数</t>
    <rPh sb="3" eb="5">
      <t>カンスウ</t>
    </rPh>
    <phoneticPr fontId="1"/>
  </si>
  <si>
    <t>COUNTIFS関数</t>
    <rPh sb="8" eb="10">
      <t>カンスウ</t>
    </rPh>
    <phoneticPr fontId="1"/>
  </si>
  <si>
    <t>AVERAGE関数</t>
    <rPh sb="7" eb="9">
      <t>カンスウ</t>
    </rPh>
    <phoneticPr fontId="1"/>
  </si>
  <si>
    <t>∑合計</t>
    <rPh sb="1" eb="3">
      <t>ゴウケイ</t>
    </rPh>
    <phoneticPr fontId="1"/>
  </si>
  <si>
    <t>番号</t>
  </si>
  <si>
    <t>授業の感想（自由記述）</t>
  </si>
  <si>
    <t>分数の計算が最初は難しかったけど、先生の説明で理解できました。図を使って教えてもらったのでイメージしやすかったです。もっと練習問題をやってみたいです。</t>
  </si>
  <si>
    <t>通分のやり方は覚えられたけど、まだ計算でミスしてしまいます。友達と一緒に考える時間が楽しかったです。家でも復習してできるようになりたいです。</t>
  </si>
  <si>
    <t>分数の足し算が複雑で混乱してしまいました。分母が違う時の計算がよくわからないです。もう一度詳しく教えてもらいたいです。でも先生は優しく教えてくれました。</t>
  </si>
  <si>
    <t>分数の意味から教えてもらったのでとてもわかりやすかったです。ピザの絵で説明してもらったのが印象的でした。これからも算数を頑張りたいと思います。</t>
  </si>
  <si>
    <t>計算のコツは理解できましたが、問題によってはまだ時間がかかります。みんなで発表し合うのが勉強になりました。次回も頑張りたいです。</t>
  </si>
  <si>
    <t>分数の約分が楽しかったです。最大公約数を見つけるのがゲームみたいでした。先生の例題がわかりやすくて、自分でもできるようになりました。</t>
  </si>
  <si>
    <t>通分の概念が難しくて理解に時間がかかりました。でも諦めずに最後まで頑張れました。家で復習して、次の授業では理解できるようになりたいです。</t>
  </si>
  <si>
    <t>分数の引き算は理解できましたが、足し算との違いがまだ混乱します。でも前回よりも分数に慣れてきた気がします。練習を続けたいと思います。</t>
  </si>
  <si>
    <t>今日の授業で分数がとても身近に感じられました。料理の分量などで使われていることを知って驚きました。実生活とつながっていて面白かったです。</t>
  </si>
  <si>
    <t>分数の計算手順は覚えられましたが、なぜそうするのかがまだ完全には理解できていません。でも少しずつわかってきているので嬉しいです。</t>
  </si>
  <si>
    <t>分数自体がよくわからなくて、計算以前の問題でした。でも先生が個別に教えてくれたので少し理解できました。もっと基礎から勉強し直したいです。</t>
  </si>
  <si>
    <t>グループで話し合いながら問題を解けたのが良かったです。友達の解き方を聞いて新しい発見がありました。分数の世界が広がった感じがします。</t>
  </si>
  <si>
    <t>最初は難しく感じましたが、練習していくうちに慣れてきました。先生が褒めてくれたのが嬉しかったです。もっと色々な問題に挑戦したいです。</t>
  </si>
  <si>
    <t>分数の概念は理解できましたが、計算が複雑で間違えてしまいます。でも友達が教えてくれたので助かりました。次回はもっと理解できるよう頑張ります。</t>
  </si>
  <si>
    <t>分数の計算が思っていたより簡単でした。ルールを覚えれば誰でもできることがわかって安心しました。算数って面白いなと改めて思いました。</t>
  </si>
  <si>
    <t>分数の掛け算は理解できましたが、割り算がまだ難しいです。逆数にするのを忘れてしまいます。でも段々コツがつかめてきた気がします。</t>
  </si>
  <si>
    <t>分数の約分で最大公約数を見つけるのが大変でした。でも諦めずに最後まで問題を解けて良かったです。家でも練習してみたいと思います。</t>
  </si>
  <si>
    <t>分数を小数に直す方法がよくわかりました。電卓を使って確かめられたのが楽しかったです。数学って身の回りにたくさんあることを知りました。</t>
  </si>
  <si>
    <t>仮分数と帯分数の変換は慣れてきましたが、まだ計算ミスをしてしまいます。友達と教え合うのが勉強になりました。もっと正確にできるようになりたいです。</t>
  </si>
  <si>
    <t>分数がとても難しくて混乱してしまいました。でも先生が丁寧に教えてくれたので、少しずつでも理解していきたいです。頑張って勉強します。</t>
  </si>
  <si>
    <t>分数の性質がとてもよく理解できました。分母と分子に同じ数をかけても値が変わらないのが面白いです。算数のルールって不思議で楽しいです。</t>
  </si>
  <si>
    <t>分数の大小比較が難しかったですが、通分すれば比べられることがわかりました。図で表してもらったのがとても助かりました。</t>
  </si>
  <si>
    <t>分数の混合計算で順序を間違えてしまいます。でも一つずつ丁寧にやれば解けることがわかりました。次回はもっと集中して取り組みたいです。</t>
  </si>
  <si>
    <t>分数を使った文章問題が解けるようになって嬉しいです。日常生活での分数の使い方を知ることができて勉強になりました。もっと難しい問題にも挑戦したいです。</t>
  </si>
  <si>
    <t>分数の四則計算は理解できましたが、複雑な問題はまだ時間がかかります。でも前回よりもできるようになったので成長を感じています。</t>
  </si>
  <si>
    <t>約分と通分の使い分けがよくわからなくて困りました。でもクラスのみんなが教えてくれたので助かりました。協力することの大切さを学びました。</t>
  </si>
  <si>
    <t>分数の計算が思ったよりスムーズにできて驚きました。練習すれば必ずできるようになることがわかって自信がつきました。算数が好きになりそうです。</t>
  </si>
  <si>
    <t>分数の引き算で繰り下がりがある問題が少し難しかったです。でも先生の説明で理解できました。もっと練習して完璧にしたいと思います。</t>
  </si>
  <si>
    <t>分数全体がまだよくわからなくて困っています。でも友達が優しく教えてくれるので、少しずつでも理解していきたいです。諦めずに頑張ります。</t>
  </si>
  <si>
    <t>分数と小数と百分率の関係がよくわかりました。いろいろな表し方があることを知って数学の奥深さを感じました。これからも積極的に学習したいです。</t>
  </si>
  <si>
    <t>小学5年生算数授業ふりかえり</t>
    <phoneticPr fontId="1"/>
  </si>
  <si>
    <t>VLOOKUP関数</t>
    <rPh sb="7" eb="9">
      <t>カンスウ</t>
    </rPh>
    <phoneticPr fontId="1"/>
  </si>
  <si>
    <t>アレルギー個票</t>
    <rPh sb="5" eb="7">
      <t>コヒョウ</t>
    </rPh>
    <phoneticPr fontId="1"/>
  </si>
  <si>
    <t>教卓</t>
    <rPh sb="0" eb="2">
      <t>キョウタク</t>
    </rPh>
    <phoneticPr fontId="6"/>
  </si>
  <si>
    <t>日付</t>
    <rPh sb="0" eb="2">
      <t>ヒヅケ</t>
    </rPh>
    <phoneticPr fontId="6"/>
  </si>
  <si>
    <t>クラス</t>
    <phoneticPr fontId="6"/>
  </si>
  <si>
    <t>名簿</t>
    <rPh sb="0" eb="2">
      <t>メイボ</t>
    </rPh>
    <phoneticPr fontId="6"/>
  </si>
  <si>
    <t>#</t>
    <phoneticPr fontId="6"/>
  </si>
  <si>
    <t>名前</t>
    <rPh sb="0" eb="2">
      <t>ナマエ</t>
    </rPh>
    <phoneticPr fontId="6"/>
  </si>
  <si>
    <t>かな</t>
    <phoneticPr fontId="6"/>
  </si>
  <si>
    <t>アレルギー</t>
    <phoneticPr fontId="6"/>
  </si>
  <si>
    <t>属性2</t>
    <rPh sb="0" eb="2">
      <t>ゾクセイ</t>
    </rPh>
    <phoneticPr fontId="6"/>
  </si>
  <si>
    <t>属性3</t>
    <rPh sb="0" eb="2">
      <t>ゾクセイ</t>
    </rPh>
    <phoneticPr fontId="6"/>
  </si>
  <si>
    <t>属性4</t>
    <rPh sb="0" eb="2">
      <t>ゾクセイ</t>
    </rPh>
    <phoneticPr fontId="6"/>
  </si>
  <si>
    <t>属性5</t>
    <rPh sb="0" eb="2">
      <t>ゾクセイ</t>
    </rPh>
    <phoneticPr fontId="6"/>
  </si>
  <si>
    <t xml:space="preserve"> 佐藤　健太</t>
    <rPh sb="1" eb="6">
      <t>　サトウ　ケンタ　</t>
    </rPh>
    <phoneticPr fontId="1"/>
  </si>
  <si>
    <t>田中　陽太</t>
    <rPh sb="0" eb="5">
      <t>タナカ　ヨウタ</t>
    </rPh>
    <phoneticPr fontId="1"/>
  </si>
  <si>
    <t>渡辺　典子</t>
    <rPh sb="0" eb="5">
      <t>ワタナベ　ノリコ</t>
    </rPh>
    <phoneticPr fontId="1"/>
  </si>
  <si>
    <t>高橋　雄二</t>
    <rPh sb="0" eb="5">
      <t>タカハシ　ユウジ</t>
    </rPh>
    <phoneticPr fontId="1"/>
  </si>
  <si>
    <t>伊藤　由美</t>
    <rPh sb="0" eb="5">
      <t>イトウ　ユミ</t>
    </rPh>
    <phoneticPr fontId="1"/>
  </si>
  <si>
    <t>山本　隆司</t>
    <rPh sb="0" eb="5">
      <t>ヤマモト　タカシ</t>
    </rPh>
    <phoneticPr fontId="1"/>
  </si>
  <si>
    <t>中村　香織</t>
    <rPh sb="0" eb="5">
      <t>ナカムラ　カオリ</t>
    </rPh>
    <phoneticPr fontId="1"/>
  </si>
  <si>
    <t>小林　幸男</t>
    <rPh sb="0" eb="5">
      <t>コバヤシ　ユキオ</t>
    </rPh>
    <phoneticPr fontId="1"/>
  </si>
  <si>
    <t>加藤　優子</t>
    <rPh sb="0" eb="5">
      <t>カトウ　ユウコ</t>
    </rPh>
    <phoneticPr fontId="1"/>
  </si>
  <si>
    <t>吉田　勇太</t>
    <rPh sb="0" eb="5">
      <t>ヨシダ　ユウタ</t>
    </rPh>
    <phoneticPr fontId="1"/>
  </si>
  <si>
    <t>山田　麗子</t>
    <rPh sb="0" eb="5">
      <t>ヤマダ　レイコ</t>
    </rPh>
    <phoneticPr fontId="1"/>
  </si>
  <si>
    <t>佐々木　健一</t>
    <rPh sb="0" eb="6">
      <t>ササキ　ケンイチ</t>
    </rPh>
    <phoneticPr fontId="1"/>
  </si>
  <si>
    <t>山口　智美</t>
    <rPh sb="0" eb="5">
      <t>ヤマグチ　トモミ</t>
    </rPh>
    <phoneticPr fontId="1"/>
  </si>
  <si>
    <t>松本　義男</t>
    <rPh sb="0" eb="5">
      <t>マツモト　ヨシオ</t>
    </rPh>
    <phoneticPr fontId="1"/>
  </si>
  <si>
    <t>井上　真由美</t>
    <rPh sb="0" eb="6">
      <t>イノウエ　マユミ</t>
    </rPh>
    <phoneticPr fontId="1"/>
  </si>
  <si>
    <t>木村　正人</t>
    <rPh sb="0" eb="5">
      <t>キムラ　マサト</t>
    </rPh>
    <phoneticPr fontId="1"/>
  </si>
  <si>
    <t>林　恵子</t>
    <rPh sb="0" eb="4">
      <t>ハヤシ　ケイコ</t>
    </rPh>
    <phoneticPr fontId="1"/>
  </si>
  <si>
    <t>清水　俊介</t>
    <rPh sb="0" eb="5">
      <t>シミズ　シュンスケ</t>
    </rPh>
    <phoneticPr fontId="1"/>
  </si>
  <si>
    <t>斎藤　明美</t>
    <rPh sb="0" eb="5">
      <t>サイトウ　アケミ</t>
    </rPh>
    <phoneticPr fontId="1"/>
  </si>
  <si>
    <t>近藤　雅彦</t>
    <rPh sb="0" eb="5">
      <t>コンドウ　マサヒコ</t>
    </rPh>
    <phoneticPr fontId="1"/>
  </si>
  <si>
    <t>石井　純子</t>
    <rPh sb="0" eb="5">
      <t>イシイ　ジュンコ</t>
    </rPh>
    <phoneticPr fontId="1"/>
  </si>
  <si>
    <t>前田　哲也</t>
    <rPh sb="0" eb="5">
      <t>マエダ　テツヤ</t>
    </rPh>
    <phoneticPr fontId="1"/>
  </si>
  <si>
    <t>遠藤　美穂</t>
    <rPh sb="0" eb="5">
      <t>エンドウ　ミホ</t>
    </rPh>
    <phoneticPr fontId="1"/>
  </si>
  <si>
    <t>藤田　秀樹</t>
    <rPh sb="0" eb="5">
      <t>フジタ　ヒデキ</t>
    </rPh>
    <phoneticPr fontId="1"/>
  </si>
  <si>
    <t>中島　裕子</t>
    <rPh sb="0" eb="5">
      <t>ナカジマ　ユウコ</t>
    </rPh>
    <phoneticPr fontId="1"/>
  </si>
  <si>
    <t>橋本　龍太郎</t>
    <rPh sb="0" eb="6">
      <t>ハシモト　リュウタロウ</t>
    </rPh>
    <phoneticPr fontId="1"/>
  </si>
  <si>
    <t>岡田　亜美</t>
    <rPh sb="0" eb="5">
      <t>オカダ　アミ</t>
    </rPh>
    <phoneticPr fontId="1"/>
  </si>
  <si>
    <t>森　大輔</t>
    <rPh sb="0" eb="4">
      <t>モリ　ダイスケ</t>
    </rPh>
    <phoneticPr fontId="1"/>
  </si>
  <si>
    <t>菅原　愛</t>
    <rPh sb="0" eb="4">
      <t>スガワラ　アイ</t>
    </rPh>
    <phoneticPr fontId="1"/>
  </si>
  <si>
    <t xml:space="preserve"> 鈴木　美香</t>
    <rPh sb="1" eb="3">
      <t>スズキ</t>
    </rPh>
    <rPh sb="4" eb="5">
      <t>ミ</t>
    </rPh>
    <rPh sb="5" eb="6">
      <t>カ</t>
    </rPh>
    <phoneticPr fontId="1"/>
  </si>
  <si>
    <t>無</t>
  </si>
  <si>
    <t>無</t>
    <rPh sb="0" eb="1">
      <t>ム</t>
    </rPh>
    <phoneticPr fontId="1"/>
  </si>
  <si>
    <t>無</t>
    <phoneticPr fontId="1"/>
  </si>
  <si>
    <t>鈴木 一郎</t>
  </si>
  <si>
    <t>橋本 剛</t>
  </si>
  <si>
    <t>岡田 久美子</t>
  </si>
  <si>
    <t>森 康弘</t>
  </si>
  <si>
    <t>菅原 真由美</t>
  </si>
  <si>
    <t>青木 裕樹</t>
  </si>
  <si>
    <t>上野 智子</t>
  </si>
  <si>
    <t>原田 拓也</t>
  </si>
  <si>
    <t>宮崎 亜希</t>
  </si>
  <si>
    <t>内田 雄一</t>
  </si>
  <si>
    <t>福田 彩香</t>
  </si>
  <si>
    <t>太田 光男</t>
  </si>
  <si>
    <t>西村 舞</t>
  </si>
  <si>
    <t>長谷川 和也</t>
  </si>
  <si>
    <t>石川 友美</t>
  </si>
  <si>
    <t>酒井 豊</t>
  </si>
  <si>
    <t>坂本 由紀</t>
  </si>
  <si>
    <t>星野 正樹</t>
  </si>
  <si>
    <t>足立 美佳</t>
  </si>
  <si>
    <t>大塚 直樹</t>
  </si>
  <si>
    <t>小川 千秋</t>
  </si>
  <si>
    <t>本田 修平</t>
  </si>
  <si>
    <t>菊地 優花</t>
  </si>
  <si>
    <t>杉山 雅彦</t>
  </si>
  <si>
    <t>野村 春香</t>
  </si>
  <si>
    <t>竹内 健太郎</t>
  </si>
  <si>
    <t>平野 美咲</t>
  </si>
  <si>
    <t>市川 翔太</t>
  </si>
  <si>
    <t>中野 絵美</t>
  </si>
  <si>
    <t>村上 拓也</t>
  </si>
  <si>
    <t>松田 愛美</t>
  </si>
  <si>
    <t>阿部 浩二</t>
  </si>
  <si>
    <t>永井 真央</t>
  </si>
  <si>
    <t>浜田 直樹</t>
  </si>
  <si>
    <t>今井 美智子</t>
  </si>
  <si>
    <t>渡部 勇気</t>
  </si>
  <si>
    <t>大西 茜</t>
  </si>
  <si>
    <t>古川 和也</t>
  </si>
  <si>
    <t>黒田 美咲</t>
  </si>
  <si>
    <t>金子 洋平</t>
  </si>
  <si>
    <t>中田 理沙</t>
  </si>
  <si>
    <t>安藤 徹</t>
  </si>
  <si>
    <t>川村 美樹</t>
  </si>
  <si>
    <t>西田 健太</t>
  </si>
  <si>
    <t>飯田 由美</t>
  </si>
  <si>
    <t>武田 祐介</t>
  </si>
  <si>
    <t>北村 香織</t>
  </si>
  <si>
    <t>河野 達也</t>
  </si>
  <si>
    <t>堀 明日香</t>
  </si>
  <si>
    <t>松井 大輔</t>
  </si>
  <si>
    <t>桜井 恵美</t>
  </si>
  <si>
    <t>榊原 孝司</t>
  </si>
  <si>
    <t>水野 真紀</t>
  </si>
  <si>
    <t>村田 俊介</t>
  </si>
  <si>
    <t>横山 美穂</t>
  </si>
  <si>
    <t>岩崎 康平</t>
  </si>
  <si>
    <t>小島 瑞穂</t>
  </si>
  <si>
    <t>谷口 雄一</t>
  </si>
  <si>
    <t>新井 真由美</t>
  </si>
  <si>
    <t>原 信也</t>
  </si>
  <si>
    <t>関 久美子</t>
  </si>
  <si>
    <t>原 朋子</t>
  </si>
  <si>
    <t>宮本 隆志</t>
  </si>
  <si>
    <t>篠原 愛子</t>
  </si>
  <si>
    <t>小泉 健一</t>
  </si>
  <si>
    <t>寺田 理恵</t>
  </si>
  <si>
    <t>下田 雄太</t>
  </si>
  <si>
    <t>真田 美穂</t>
  </si>
  <si>
    <t>堀内 正人</t>
  </si>
  <si>
    <t>早川 久美子</t>
  </si>
  <si>
    <t>中山 雄太</t>
  </si>
  <si>
    <t>大久保 美咲</t>
  </si>
  <si>
    <t>野田 健司</t>
  </si>
  <si>
    <t>藤井 さやか</t>
  </si>
  <si>
    <t>工藤 浩一</t>
  </si>
  <si>
    <t>柴田 理沙</t>
  </si>
  <si>
    <t>岸本 拓也</t>
  </si>
  <si>
    <t>横田 美香</t>
  </si>
  <si>
    <t>杉本 和也</t>
  </si>
  <si>
    <t>佐野 恵美</t>
  </si>
  <si>
    <t>三浦 孝弘</t>
  </si>
  <si>
    <t>大野 由美</t>
  </si>
  <si>
    <t>松岡 信二</t>
  </si>
  <si>
    <t>内藤 明美</t>
  </si>
  <si>
    <t>荒木 俊介</t>
  </si>
  <si>
    <t>今村 真由子</t>
  </si>
  <si>
    <t>古賀 裕樹</t>
  </si>
  <si>
    <t>西川 桃子</t>
  </si>
  <si>
    <t>浅野 達也</t>
  </si>
  <si>
    <t>菅野 美穂</t>
  </si>
  <si>
    <t>後藤 隆之</t>
  </si>
  <si>
    <t>福島 香織</t>
  </si>
  <si>
    <t>成田 洋介</t>
  </si>
  <si>
    <t>矢野 智子</t>
  </si>
  <si>
    <t>稲垣 健太</t>
  </si>
  <si>
    <t>若林 美紀</t>
  </si>
  <si>
    <t>原口 雅彦</t>
  </si>
  <si>
    <t>大橋 友美</t>
  </si>
  <si>
    <t>高木 直人</t>
  </si>
  <si>
    <t>小松 由佳</t>
  </si>
  <si>
    <t>細川 拓哉</t>
  </si>
  <si>
    <t>大石 麻衣</t>
  </si>
  <si>
    <t>宮田 浩二</t>
  </si>
  <si>
    <t>熊谷 美咲</t>
  </si>
  <si>
    <t>岡本 健太郎</t>
  </si>
  <si>
    <t>長尾 真理子</t>
  </si>
  <si>
    <t>板垣 雄一</t>
  </si>
  <si>
    <t>古田 愛美</t>
  </si>
  <si>
    <t>畠山 直樹</t>
  </si>
  <si>
    <t>土屋 由紀</t>
  </si>
  <si>
    <t>広瀬 康平</t>
  </si>
  <si>
    <t>吉川 美穂</t>
  </si>
  <si>
    <t>依田 隆司</t>
  </si>
  <si>
    <t>金井 恵子</t>
  </si>
  <si>
    <t>塚本 大輔</t>
  </si>
  <si>
    <t>奥村 さおり</t>
  </si>
  <si>
    <t>永田 健一</t>
  </si>
  <si>
    <t>市原 美奈子</t>
  </si>
  <si>
    <t>南 智也</t>
  </si>
  <si>
    <t>児玉 由美子</t>
  </si>
  <si>
    <t>小沢 洋平</t>
  </si>
  <si>
    <t>相馬 真理</t>
  </si>
  <si>
    <t>堤 和也</t>
  </si>
  <si>
    <t>白石 美香</t>
  </si>
  <si>
    <t>浜崎 亮太</t>
  </si>
  <si>
    <t>栗原 恵美</t>
  </si>
  <si>
    <t>黒木 俊介</t>
  </si>
  <si>
    <t>江口 麻衣</t>
  </si>
  <si>
    <t>竹中 健太</t>
  </si>
  <si>
    <t>村山 智美</t>
  </si>
  <si>
    <t>富田 雄二</t>
  </si>
  <si>
    <t>森田 香織</t>
  </si>
  <si>
    <t>川上 拓也</t>
  </si>
  <si>
    <t>大森 美穂</t>
  </si>
  <si>
    <t>小池 健一</t>
  </si>
  <si>
    <t>関口 由紀子</t>
  </si>
  <si>
    <t>井口 雄太</t>
  </si>
  <si>
    <t>永野 美咲</t>
  </si>
  <si>
    <t>沢田 真司</t>
  </si>
  <si>
    <t>秋山 裕子</t>
  </si>
  <si>
    <t>奥田 直人</t>
  </si>
  <si>
    <t>北川 真由美</t>
  </si>
  <si>
    <t>西尾 隆之</t>
  </si>
  <si>
    <t>小野 美香</t>
  </si>
  <si>
    <t>玉井 大介</t>
  </si>
  <si>
    <t>平井 恵理</t>
  </si>
  <si>
    <t>牧野 幸男</t>
  </si>
  <si>
    <t>岩田 由美</t>
  </si>
  <si>
    <t>宇野 健太郎</t>
  </si>
  <si>
    <t>三宅 麻里</t>
  </si>
  <si>
    <t>東 雄一</t>
  </si>
  <si>
    <t>坂田 美佳</t>
  </si>
  <si>
    <t>井上 空</t>
  </si>
  <si>
    <t>田代　学</t>
  </si>
  <si>
    <t>美空 妙</t>
  </si>
  <si>
    <t>青木 拓也</t>
    <rPh sb="0" eb="5">
      <t>アオキ　タクヤ</t>
    </rPh>
    <phoneticPr fontId="1"/>
  </si>
  <si>
    <t>上野 真紀</t>
    <rPh sb="0" eb="5">
      <t>ウエノ　マキ</t>
    </rPh>
    <phoneticPr fontId="1"/>
  </si>
  <si>
    <t>原田 健太郎</t>
    <rPh sb="0" eb="6">
      <t>ハラダ　ケンタロウ</t>
    </rPh>
    <phoneticPr fontId="1"/>
  </si>
  <si>
    <t>宮崎 さおり</t>
    <rPh sb="0" eb="6">
      <t>ミヤザキ　サオリ</t>
    </rPh>
    <phoneticPr fontId="1"/>
  </si>
  <si>
    <t>内田 浩二</t>
    <rPh sb="0" eb="5">
      <t>ウチダ　コウジ</t>
    </rPh>
    <phoneticPr fontId="1"/>
  </si>
  <si>
    <t>福田 美咲</t>
    <rPh sb="0" eb="5">
      <t>フクダ　ミサキ</t>
    </rPh>
    <phoneticPr fontId="1"/>
  </si>
  <si>
    <t>太田 義之</t>
    <rPh sb="0" eb="5">
      <t>オオタ　ヨシユキ</t>
    </rPh>
    <phoneticPr fontId="1"/>
  </si>
  <si>
    <t>西村 千絵</t>
    <rPh sb="0" eb="5">
      <t>ニシムラ　チエ</t>
    </rPh>
    <phoneticPr fontId="1"/>
  </si>
  <si>
    <t>長谷川 隆</t>
    <rPh sb="0" eb="5">
      <t>ハセガワ　タカシ</t>
    </rPh>
    <phoneticPr fontId="1"/>
  </si>
  <si>
    <t>石川 真理</t>
    <rPh sb="0" eb="5">
      <t>イシカワ　マリ</t>
    </rPh>
    <phoneticPr fontId="1"/>
  </si>
  <si>
    <t>酒井 良介</t>
    <rPh sb="0" eb="5">
      <t>サカイ　リョウスケ</t>
    </rPh>
    <phoneticPr fontId="1"/>
  </si>
  <si>
    <t>坂本 久美子</t>
    <rPh sb="0" eb="6">
      <t>サカモト　クミコ</t>
    </rPh>
    <phoneticPr fontId="1"/>
  </si>
  <si>
    <t>星野 和也</t>
    <rPh sb="0" eb="5">
      <t>ホシノ　カズヤ</t>
    </rPh>
    <phoneticPr fontId="1"/>
  </si>
  <si>
    <t>足立 美智子</t>
    <rPh sb="0" eb="6">
      <t>アダチ　ミチコ</t>
    </rPh>
    <phoneticPr fontId="1"/>
  </si>
  <si>
    <t>大塚 康平</t>
    <rPh sb="0" eb="5">
      <t>オオツカ　コウヘイ</t>
    </rPh>
    <phoneticPr fontId="1"/>
  </si>
  <si>
    <t>小川 直美</t>
    <rPh sb="0" eb="5">
      <t>オガワ　ナオミ</t>
    </rPh>
    <phoneticPr fontId="1"/>
  </si>
  <si>
    <t>本田 雅人</t>
    <rPh sb="0" eb="5">
      <t>ホンダ　マサト</t>
    </rPh>
    <phoneticPr fontId="1"/>
  </si>
  <si>
    <t>菊地 幸恵</t>
    <rPh sb="0" eb="5">
      <t>キクチ　ユキエ</t>
    </rPh>
    <phoneticPr fontId="1"/>
  </si>
  <si>
    <t>杉山 亮太</t>
    <rPh sb="0" eb="5">
      <t>スギヤマ　リョウタ</t>
    </rPh>
    <phoneticPr fontId="1"/>
  </si>
  <si>
    <t>野村 静香</t>
    <rPh sb="0" eb="5">
      <t>ノムラ　シズカ</t>
    </rPh>
    <phoneticPr fontId="1"/>
  </si>
  <si>
    <t>竹内 一郎</t>
    <rPh sb="0" eb="5">
      <t>タケウチ　イチロウ</t>
    </rPh>
    <phoneticPr fontId="1"/>
  </si>
  <si>
    <t>平野 由美子</t>
    <rPh sb="0" eb="6">
      <t>ヒラノ　ユミコ</t>
    </rPh>
    <phoneticPr fontId="1"/>
  </si>
  <si>
    <t>市川 達也</t>
    <rPh sb="0" eb="5">
      <t>イチカワ　タツヤ</t>
    </rPh>
    <phoneticPr fontId="1"/>
  </si>
  <si>
    <t>中野 弘子</t>
    <rPh sb="0" eb="5">
      <t>ナカノ　ヒロコ</t>
    </rPh>
    <phoneticPr fontId="1"/>
  </si>
  <si>
    <t>村上 孝志</t>
    <rPh sb="0" eb="5">
      <t>ムラカミ　タカシ</t>
    </rPh>
    <phoneticPr fontId="1"/>
  </si>
  <si>
    <t>松田 彩花</t>
    <rPh sb="0" eb="5">
      <t>マツダ　サヤカ</t>
    </rPh>
    <phoneticPr fontId="1"/>
  </si>
  <si>
    <t>阿部 正樹</t>
    <rPh sb="0" eb="5">
      <t>アベ　マサキ</t>
    </rPh>
    <phoneticPr fontId="1"/>
  </si>
  <si>
    <t>永井 真理子</t>
    <rPh sb="0" eb="6">
      <t>ナガイ　マリコ</t>
    </rPh>
    <phoneticPr fontId="1"/>
  </si>
  <si>
    <t>浜田 翔太</t>
    <rPh sb="0" eb="5">
      <t>ハマダ　ショウタ</t>
    </rPh>
    <phoneticPr fontId="1"/>
  </si>
  <si>
    <t>今井 麻衣</t>
    <rPh sb="0" eb="5">
      <t>イマイ　マイ</t>
    </rPh>
    <phoneticPr fontId="1"/>
  </si>
  <si>
    <t>渡部 健二</t>
    <rPh sb="0" eb="5">
      <t>ワタベ　ケンジ</t>
    </rPh>
    <phoneticPr fontId="1"/>
  </si>
  <si>
    <t>大西 恵美</t>
    <rPh sb="0" eb="5">
      <t>オオニシ　エミ</t>
    </rPh>
    <phoneticPr fontId="1"/>
  </si>
  <si>
    <t>古川 智也</t>
    <rPh sb="0" eb="5">
      <t>フルカワ　トモヤ</t>
    </rPh>
    <phoneticPr fontId="1"/>
  </si>
  <si>
    <t>黒田 友美</t>
    <rPh sb="0" eb="5">
      <t>クロダ　トモミ</t>
    </rPh>
    <phoneticPr fontId="1"/>
  </si>
  <si>
    <t>金子 裕樹</t>
    <rPh sb="0" eb="5">
      <t>カネコ　ヒロキ</t>
    </rPh>
    <phoneticPr fontId="1"/>
  </si>
  <si>
    <t>中田 優子</t>
    <rPh sb="0" eb="5">
      <t>ナカダ　ユウコ</t>
    </rPh>
    <phoneticPr fontId="1"/>
  </si>
  <si>
    <t>安藤 健太</t>
    <rPh sb="0" eb="5">
      <t>アンドウ　ケンタ</t>
    </rPh>
    <phoneticPr fontId="1"/>
  </si>
  <si>
    <t>川村 美香</t>
    <rPh sb="0" eb="5">
      <t>カワムラ　ミカ</t>
    </rPh>
    <phoneticPr fontId="1"/>
  </si>
  <si>
    <t>西田 一郎</t>
    <rPh sb="0" eb="5">
      <t>ニシダ　イチロウ</t>
    </rPh>
    <phoneticPr fontId="1"/>
  </si>
  <si>
    <t>飯田 玲子</t>
    <rPh sb="0" eb="5">
      <t>イイダ　レイコ</t>
    </rPh>
    <phoneticPr fontId="1"/>
  </si>
  <si>
    <t>武田 直人</t>
    <rPh sb="0" eb="5">
      <t>タケダ　ナオト</t>
    </rPh>
    <phoneticPr fontId="1"/>
  </si>
  <si>
    <t>北村 さゆり</t>
    <rPh sb="0" eb="6">
      <t>キタムラ　サユリ</t>
    </rPh>
    <phoneticPr fontId="1"/>
  </si>
  <si>
    <t>河野 貴司</t>
    <rPh sb="0" eb="5">
      <t>コウノ　タカシ</t>
    </rPh>
    <phoneticPr fontId="1"/>
  </si>
  <si>
    <t>堀 真由美</t>
    <rPh sb="0" eb="5">
      <t>ホリ　マユミ</t>
    </rPh>
    <phoneticPr fontId="1"/>
  </si>
  <si>
    <t>松井 俊介</t>
    <rPh sb="0" eb="5">
      <t>マツイ　シュンスケ</t>
    </rPh>
    <phoneticPr fontId="1"/>
  </si>
  <si>
    <t>桜井 理沙</t>
    <rPh sb="0" eb="5">
      <t>サクライ　リサ</t>
    </rPh>
    <phoneticPr fontId="1"/>
  </si>
  <si>
    <t>榊原 大輔</t>
    <rPh sb="0" eb="5">
      <t>サカキバラ　ダイスケ</t>
    </rPh>
    <phoneticPr fontId="1"/>
  </si>
  <si>
    <t>水野 美穂</t>
    <rPh sb="0" eb="5">
      <t>ミズノ　ミホ</t>
    </rPh>
    <phoneticPr fontId="1"/>
  </si>
  <si>
    <t>村田 健太郎</t>
    <rPh sb="0" eb="6">
      <t>ムラタ　ケンタロウ</t>
    </rPh>
    <phoneticPr fontId="1"/>
  </si>
  <si>
    <t>横山 奈々</t>
    <rPh sb="0" eb="5">
      <t>ヨコヤマ　ナナ</t>
    </rPh>
    <phoneticPr fontId="1"/>
  </si>
  <si>
    <t>岩崎 浩司</t>
    <rPh sb="0" eb="5">
      <t>イワサキ　コウジ</t>
    </rPh>
    <phoneticPr fontId="1"/>
  </si>
  <si>
    <t>小島 千尋</t>
    <rPh sb="0" eb="5">
      <t>コジマ　チヒロ</t>
    </rPh>
    <phoneticPr fontId="1"/>
  </si>
  <si>
    <t>谷口 亮太</t>
    <rPh sb="0" eb="5">
      <t>タニグチ　リョウタ</t>
    </rPh>
    <phoneticPr fontId="1"/>
  </si>
  <si>
    <t>新井 美咲</t>
    <rPh sb="0" eb="5">
      <t>アライ　ミサキ</t>
    </rPh>
    <phoneticPr fontId="1"/>
  </si>
  <si>
    <t>原 隆之</t>
    <rPh sb="0" eb="4">
      <t>ハラ　タカユキ</t>
    </rPh>
    <phoneticPr fontId="1"/>
  </si>
  <si>
    <t>関 明子</t>
    <rPh sb="0" eb="4">
      <t>カン　アキコ</t>
    </rPh>
    <phoneticPr fontId="1"/>
  </si>
  <si>
    <t>宮本 健太郎</t>
    <rPh sb="0" eb="6">
      <t>ミヤモト　ケンタロウ</t>
    </rPh>
    <phoneticPr fontId="1"/>
  </si>
  <si>
    <t>篠原 涼子</t>
    <rPh sb="0" eb="5">
      <t>シノハラ　リョウコ</t>
    </rPh>
    <phoneticPr fontId="1"/>
  </si>
  <si>
    <t>小泉 雄太</t>
    <rPh sb="0" eb="5">
      <t>コイズミ　ユウタ</t>
    </rPh>
    <phoneticPr fontId="1"/>
  </si>
  <si>
    <t>寺田 美咲</t>
    <rPh sb="0" eb="5">
      <t>テラダ　ミサキ</t>
    </rPh>
    <phoneticPr fontId="1"/>
  </si>
  <si>
    <t>野田 恵</t>
    <rPh sb="0" eb="4">
      <t>ノダ　メグミ</t>
    </rPh>
    <phoneticPr fontId="1"/>
  </si>
  <si>
    <t>下田 英樹</t>
    <rPh sb="0" eb="5">
      <t>シモダ　ヒデキ</t>
    </rPh>
    <phoneticPr fontId="1"/>
  </si>
  <si>
    <t>真田 恵理</t>
    <rPh sb="0" eb="5">
      <t>サナダ　エリ</t>
    </rPh>
    <phoneticPr fontId="1"/>
  </si>
  <si>
    <t>堀内 和彦</t>
    <rPh sb="0" eb="5">
      <t>ホリウチ　カズヒコ</t>
    </rPh>
    <phoneticPr fontId="1"/>
  </si>
  <si>
    <t>早川 由美子</t>
    <rPh sb="0" eb="6">
      <t>ハヤカワ　ユミコ</t>
    </rPh>
    <phoneticPr fontId="1"/>
  </si>
  <si>
    <t>山田 太郎</t>
    <rPh sb="0" eb="5">
      <t>ヤマダ　タロウ</t>
    </rPh>
    <phoneticPr fontId="1"/>
  </si>
  <si>
    <t>佐藤 花子</t>
    <rPh sb="0" eb="5">
      <t>サトウ　ハナコ</t>
    </rPh>
    <phoneticPr fontId="1"/>
  </si>
  <si>
    <t>鈴木 一郎</t>
    <rPh sb="0" eb="5">
      <t>スズキ　イチロウ</t>
    </rPh>
    <phoneticPr fontId="1"/>
  </si>
  <si>
    <t>高橋 由美</t>
    <rPh sb="0" eb="5">
      <t>タカハシ　ユミ</t>
    </rPh>
    <phoneticPr fontId="1"/>
  </si>
  <si>
    <t>田中 健太</t>
    <rPh sb="0" eb="5">
      <t>タナカ　ケンタ</t>
    </rPh>
    <phoneticPr fontId="1"/>
  </si>
  <si>
    <t>渡辺 麻衣</t>
    <rPh sb="0" eb="5">
      <t>ワタナベ　マイ</t>
    </rPh>
    <phoneticPr fontId="1"/>
  </si>
  <si>
    <t>伊藤 浩二</t>
    <rPh sb="0" eb="5">
      <t>イトウ　コウジ</t>
    </rPh>
    <phoneticPr fontId="1"/>
  </si>
  <si>
    <t>中村 愛</t>
    <rPh sb="0" eb="4">
      <t>ナカムラ　アイ</t>
    </rPh>
    <phoneticPr fontId="1"/>
  </si>
  <si>
    <t>小林 雄太</t>
    <rPh sb="0" eb="5">
      <t>コバヤシ　ユウタ</t>
    </rPh>
    <phoneticPr fontId="1"/>
  </si>
  <si>
    <t>加藤 美穂</t>
    <rPh sb="0" eb="5">
      <t>カトウ　ミホ</t>
    </rPh>
    <phoneticPr fontId="1"/>
  </si>
  <si>
    <t>吉田 隆</t>
    <rPh sb="0" eb="4">
      <t>ヨシダ　タカシ</t>
    </rPh>
    <phoneticPr fontId="1"/>
  </si>
  <si>
    <t>山本 恵子</t>
    <rPh sb="0" eb="5">
      <t>ヤマモト　ケイコ</t>
    </rPh>
    <phoneticPr fontId="1"/>
  </si>
  <si>
    <t>佐々木 直人</t>
    <rPh sb="0" eb="6">
      <t>ササキ　ナオト</t>
    </rPh>
    <phoneticPr fontId="1"/>
  </si>
  <si>
    <t>井上 真理</t>
    <rPh sb="0" eb="5">
      <t>イノウエ　マリ</t>
    </rPh>
    <phoneticPr fontId="1"/>
  </si>
  <si>
    <t>木村 淳</t>
    <rPh sb="0" eb="4">
      <t>キムラ　ジュン</t>
    </rPh>
    <phoneticPr fontId="1"/>
  </si>
  <si>
    <t>林 沙織</t>
    <rPh sb="0" eb="4">
      <t>ハヤシ　サオリ</t>
    </rPh>
    <phoneticPr fontId="1"/>
  </si>
  <si>
    <t>清水 大介</t>
    <rPh sb="0" eb="5">
      <t>シミズ　ダイスケ</t>
    </rPh>
    <phoneticPr fontId="1"/>
  </si>
  <si>
    <t>山口 明美</t>
    <rPh sb="0" eb="5">
      <t>ヤマグチ　アケミ</t>
    </rPh>
    <phoneticPr fontId="1"/>
  </si>
  <si>
    <t>松本 健一</t>
    <rPh sb="0" eb="5">
      <t>マツモト　ケンイチ</t>
    </rPh>
    <phoneticPr fontId="1"/>
  </si>
  <si>
    <t>斎藤 優子</t>
    <rPh sb="0" eb="5">
      <t>サイトウ　ユウコ</t>
    </rPh>
    <phoneticPr fontId="1"/>
  </si>
  <si>
    <t>近藤 誠</t>
    <rPh sb="0" eb="4">
      <t>コンドウ　マコト</t>
    </rPh>
    <phoneticPr fontId="1"/>
  </si>
  <si>
    <t>石井 美香</t>
    <rPh sb="0" eb="5">
      <t>イシイ　ミカ</t>
    </rPh>
    <phoneticPr fontId="1"/>
  </si>
  <si>
    <t>前田 敦史</t>
    <rPh sb="0" eb="5">
      <t>マエダ　アツシ</t>
    </rPh>
    <phoneticPr fontId="1"/>
  </si>
  <si>
    <t>遠藤 香織</t>
    <rPh sb="0" eb="5">
      <t>エンドウ　カオリ</t>
    </rPh>
    <phoneticPr fontId="1"/>
  </si>
  <si>
    <t>藤田 哲也</t>
    <rPh sb="0" eb="5">
      <t>フジタ　テツヤ</t>
    </rPh>
    <phoneticPr fontId="1"/>
  </si>
  <si>
    <t>中島 美和</t>
    <rPh sb="0" eb="5">
      <t>ナカジマ　ミワ</t>
    </rPh>
    <phoneticPr fontId="1"/>
  </si>
  <si>
    <t>１年Ａ組</t>
    <rPh sb="1" eb="2">
      <t>ネン</t>
    </rPh>
    <rPh sb="3" eb="4">
      <t>クミ</t>
    </rPh>
    <phoneticPr fontId="1"/>
  </si>
  <si>
    <t>COUNTA-COUNTIF</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</si>
</sst>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11" x14ac:knownFonts="1">
    <font>
      <sz val="11"/>
      <color theme="1"/>
      <name val="游ゴシック"/>
      <family val="2"/>
      <charset val="128"/>
      <scheme val="minor"/>
    </font>
    <font>
      <sz val="6"/>
      <name val="游ゴシック"/>
      <family val="2"/>
      <charset val="128"/>
      <scheme val="minor"/>
    </font>
    <font>
      <sz val="11"/>
      <color theme="1"/>
      <name val="游ゴシック"/>
      <family val="3"/>
      <charset val="128"/>
      <scheme val="minor"/>
    </font>
    <font>
      <sz val="11"/>
      <color rgb="FFFF0000"/>
      <name val="游ゴシック"/>
      <family val="2"/>
      <charset val="128"/>
      <scheme val="minor"/>
    </font>
    <font>
      <sz val="11"/>
      <color rgb="FFFF0000"/>
      <name val="游ゴシック"/>
      <family val="3"/>
      <charset val="128"/>
      <scheme val="minor"/>
    </font>
    <font>
      <sz val="11"/>
      <color theme="1"/>
      <name val="游ゴシック"/>
      <family val="2"/>
      <scheme val="minor"/>
    </font>
    <font>
      <sz val="6"/>
      <name val="游ゴシック"/>
      <family val="3"/>
      <charset val="128"/>
      <scheme val="minor"/>
    </font>
    <font>
      <sz val="16"/>
      <color theme="1"/>
      <name val="游ゴシック"/>
      <family val="2"/>
      <scheme val="minor"/>
    </font>
    <font>
      <b/>
      <sz val="11"/>
      <color theme="1"/>
      <name val="游ゴシック"/>
      <family val="3"/>
      <charset val="128"/>
      <scheme val="minor"/>
    </font>
    <font>
      <sz val="8"/>
      <color theme="1"/>
      <name val="游ゴシック"/>
      <family val="2"/>
      <scheme val="minor"/>
    </font>
    <font>
      <sz val="12"/>
      <color theme="1"/>
      <name val="游ゴシック"/>
      <family val="2"/>
      <scheme val="minor"/>
    </font>
  </fonts>
  <fills count="4">
    <fill>
      <patternFill patternType="none"/>
    </fill>
    <fill>
      <patternFill patternType="gray125"/>
    </fill>
    <fill>
      <patternFill patternType="solid">
        <fgColor theme="7" tint="0.79998168889431442"/>
        <bgColor indexed="64"/>
      </patternFill>
    </fill>
    <fill>
      <patternFill patternType="solid">
        <fgColor rgb="FFCCFFCC"/>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bottom/>
      <diagonal/>
    </border>
    <border>
      <left style="medium">
        <color indexed="64"/>
      </left>
      <right/>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dotted">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
    <xf numFmtId="0" fontId="0" fillId="0" borderId="0">
      <alignment vertical="center"/>
    </xf>
    <xf numFmtId="0" fontId="5" fillId="0" borderId="0"/>
  </cellStyleXfs>
  <cellXfs count="57">
    <xf numFmtId="0" fontId="0" fillId="0" borderId="0" xfId="0">
      <alignment vertical="center"/>
    </xf>
    <xf numFmtId="0" fontId="0" fillId="0" borderId="1" xfId="0" applyBorder="1" applyAlignment="1">
      <alignment horizontal="center" vertical="center"/>
    </xf>
    <xf numFmtId="0" fontId="0" fillId="0" borderId="1" xfId="0" applyBorder="1">
      <alignment vertical="center"/>
    </xf>
    <xf numFmtId="56" fontId="0" fillId="0" borderId="1" xfId="0" applyNumberFormat="1" applyBorder="1">
      <alignment vertical="center"/>
    </xf>
    <xf numFmtId="0" fontId="2" fillId="0" borderId="1" xfId="0" applyFont="1" applyBorder="1">
      <alignment vertical="center"/>
    </xf>
    <xf numFmtId="0" fontId="2" fillId="0" borderId="0" xfId="0" applyFont="1">
      <alignment vertical="center"/>
    </xf>
    <xf numFmtId="0" fontId="0" fillId="0" borderId="0" xfId="0" applyAlignment="1">
      <alignment horizontal="right" vertical="center"/>
    </xf>
    <xf numFmtId="22" fontId="0" fillId="0" borderId="0" xfId="0" applyNumberFormat="1">
      <alignment vertical="center"/>
    </xf>
    <xf numFmtId="0" fontId="0" fillId="0" borderId="0" xfId="0" applyAlignment="1">
      <alignment horizontal="center" vertical="center"/>
    </xf>
    <xf numFmtId="176" fontId="0" fillId="0" borderId="1" xfId="0" applyNumberFormat="1" applyBorder="1" applyAlignment="1">
      <alignment horizontal="center" vertical="center"/>
    </xf>
    <xf numFmtId="0" fontId="0" fillId="0" borderId="0" xfId="0" quotePrefix="1" applyAlignment="1">
      <alignment horizontal="left" vertical="center"/>
    </xf>
    <xf numFmtId="0" fontId="0" fillId="0" borderId="1" xfId="0" applyBorder="1" applyAlignment="1">
      <alignment horizontal="center" vertical="top" wrapText="1"/>
    </xf>
    <xf numFmtId="0" fontId="0" fillId="0" borderId="1" xfId="0" applyBorder="1" applyAlignment="1">
      <alignment horizontal="center" vertical="top"/>
    </xf>
    <xf numFmtId="176" fontId="0" fillId="0" borderId="0" xfId="0" applyNumberFormat="1" applyAlignment="1">
      <alignment horizontal="center" vertical="center"/>
    </xf>
    <xf numFmtId="0" fontId="0" fillId="0" borderId="0" xfId="0" applyAlignment="1">
      <alignment horizontal="left" vertical="center"/>
    </xf>
    <xf numFmtId="0" fontId="3" fillId="0" borderId="0" xfId="0" applyFont="1" applyAlignment="1">
      <alignment horizontal="left" vertical="center"/>
    </xf>
    <xf numFmtId="0" fontId="0" fillId="0" borderId="2" xfId="0" applyBorder="1">
      <alignment vertical="center"/>
    </xf>
    <xf numFmtId="0" fontId="0" fillId="0" borderId="3" xfId="0" applyBorder="1">
      <alignment vertical="center"/>
    </xf>
    <xf numFmtId="0" fontId="0" fillId="0" borderId="2" xfId="0" applyBorder="1" applyAlignment="1">
      <alignment horizontal="center" vertical="center"/>
    </xf>
    <xf numFmtId="0" fontId="0" fillId="0" borderId="4" xfId="0" applyBorder="1">
      <alignment vertical="center"/>
    </xf>
    <xf numFmtId="0" fontId="0" fillId="0" borderId="5" xfId="0" applyBorder="1">
      <alignment vertical="center"/>
    </xf>
    <xf numFmtId="0" fontId="0" fillId="0" borderId="6" xfId="0" applyBorder="1">
      <alignment vertical="center"/>
    </xf>
    <xf numFmtId="0" fontId="0" fillId="0" borderId="7" xfId="0" applyBorder="1">
      <alignment vertical="center"/>
    </xf>
    <xf numFmtId="0" fontId="0" fillId="2" borderId="0" xfId="0" applyFill="1">
      <alignment vertical="center"/>
    </xf>
    <xf numFmtId="0" fontId="0" fillId="0" borderId="8" xfId="0" applyBorder="1">
      <alignment vertical="center"/>
    </xf>
    <xf numFmtId="0" fontId="0" fillId="0" borderId="9" xfId="0" applyBorder="1">
      <alignment vertical="center"/>
    </xf>
    <xf numFmtId="0" fontId="0" fillId="0" borderId="10" xfId="0" applyBorder="1">
      <alignment vertical="center"/>
    </xf>
    <xf numFmtId="0" fontId="3" fillId="0" borderId="5" xfId="0" applyFont="1" applyBorder="1" applyAlignment="1">
      <alignment horizontal="center" vertical="center"/>
    </xf>
    <xf numFmtId="0" fontId="5" fillId="0" borderId="0" xfId="1"/>
    <xf numFmtId="0" fontId="5" fillId="0" borderId="2" xfId="1" applyBorder="1"/>
    <xf numFmtId="0" fontId="5" fillId="0" borderId="12" xfId="1" applyBorder="1" applyAlignment="1">
      <alignment vertical="center"/>
    </xf>
    <xf numFmtId="0" fontId="5" fillId="0" borderId="11" xfId="1" applyBorder="1" applyAlignment="1">
      <alignment vertical="center"/>
    </xf>
    <xf numFmtId="0" fontId="5" fillId="0" borderId="0" xfId="1" applyAlignment="1">
      <alignment vertical="center"/>
    </xf>
    <xf numFmtId="0" fontId="0" fillId="0" borderId="0" xfId="0" applyAlignment="1"/>
    <xf numFmtId="0" fontId="8" fillId="3" borderId="18" xfId="0" applyFont="1" applyFill="1" applyBorder="1" applyAlignment="1">
      <alignment horizontal="center" vertical="top"/>
    </xf>
    <xf numFmtId="0" fontId="8" fillId="3" borderId="19" xfId="0" applyFont="1" applyFill="1" applyBorder="1" applyAlignment="1">
      <alignment horizontal="center" vertical="top"/>
    </xf>
    <xf numFmtId="0" fontId="8" fillId="3" borderId="20" xfId="0" applyFont="1" applyFill="1" applyBorder="1" applyAlignment="1">
      <alignment horizontal="center" vertical="top"/>
    </xf>
    <xf numFmtId="0" fontId="0" fillId="0" borderId="21" xfId="0" applyBorder="1" applyAlignment="1">
      <alignment horizontal="center" vertical="top"/>
    </xf>
    <xf numFmtId="0" fontId="0" fillId="0" borderId="22" xfId="0" applyBorder="1" applyAlignment="1">
      <alignment horizontal="center" vertical="top"/>
    </xf>
    <xf numFmtId="0" fontId="0" fillId="0" borderId="23" xfId="0" applyBorder="1" applyAlignment="1">
      <alignment horizontal="center" vertical="top"/>
    </xf>
    <xf numFmtId="0" fontId="0" fillId="0" borderId="24" xfId="0" applyBorder="1" applyAlignment="1">
      <alignment horizontal="center" vertical="top"/>
    </xf>
    <xf numFmtId="0" fontId="0" fillId="0" borderId="25" xfId="0" applyBorder="1" applyAlignment="1">
      <alignment horizontal="center" vertical="top"/>
    </xf>
    <xf numFmtId="0" fontId="0" fillId="0" borderId="26" xfId="0" applyBorder="1" applyAlignment="1">
      <alignment horizontal="center" vertical="top"/>
    </xf>
    <xf numFmtId="0" fontId="0" fillId="0" borderId="27" xfId="0" applyBorder="1" applyAlignment="1">
      <alignment horizontal="center" vertical="top"/>
    </xf>
    <xf numFmtId="0" fontId="0" fillId="0" borderId="28" xfId="0" applyBorder="1" applyAlignment="1">
      <alignment horizontal="center" vertical="top"/>
    </xf>
    <xf numFmtId="0" fontId="5" fillId="0" borderId="15" xfId="1" applyBorder="1" applyAlignment="1">
      <alignment horizontal="center"/>
    </xf>
    <xf numFmtId="0" fontId="5" fillId="0" borderId="0" xfId="1" applyAlignment="1">
      <alignment horizontal="center"/>
    </xf>
    <xf numFmtId="0" fontId="0" fillId="0" borderId="27" xfId="0" applyBorder="1" applyAlignment="1">
      <alignment horizontal="center" vertical="center"/>
    </xf>
    <xf numFmtId="0" fontId="9" fillId="0" borderId="16" xfId="1" applyFont="1" applyBorder="1" applyAlignment="1">
      <alignment horizontal="center"/>
    </xf>
    <xf numFmtId="0" fontId="5" fillId="0" borderId="17" xfId="1" applyBorder="1" applyAlignment="1">
      <alignment horizontal="center" vertical="center"/>
    </xf>
    <xf numFmtId="0" fontId="7" fillId="0" borderId="2" xfId="1" applyFont="1" applyBorder="1" applyAlignment="1">
      <alignment horizontal="center"/>
    </xf>
    <xf numFmtId="0" fontId="10" fillId="0" borderId="0" xfId="1" applyFont="1"/>
    <xf numFmtId="0" fontId="10" fillId="0" borderId="16" xfId="1" applyFont="1" applyBorder="1" applyAlignment="1">
      <alignment horizontal="center" vertical="center"/>
    </xf>
    <xf numFmtId="0" fontId="10" fillId="0" borderId="0" xfId="0" applyFont="1">
      <alignment vertical="center"/>
    </xf>
    <xf numFmtId="14" fontId="5" fillId="0" borderId="2" xfId="1" applyNumberFormat="1" applyBorder="1"/>
    <xf numFmtId="0" fontId="5" fillId="0" borderId="14" xfId="1" applyBorder="1" applyAlignment="1">
      <alignment horizontal="center" vertical="center"/>
    </xf>
    <xf numFmtId="0" fontId="5" fillId="0" borderId="13" xfId="1" applyBorder="1" applyAlignment="1">
      <alignment horizontal="center" vertical="center"/>
    </xf>
  </cellXfs>
  <cellStyles count="2">
    <cellStyle name="標準" xfId="0" builtinId="0"/>
    <cellStyle name="標準 2" xfId="1" xr:uid="{CBA839B4-64B3-49AF-B859-F3B608014C6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svg"/></Relationships>
</file>

<file path=xl/drawings/drawing1.xml><?xml version="1.0" encoding="utf-8"?>
<xdr:wsDr xmlns:xdr="http://schemas.openxmlformats.org/drawingml/2006/spreadsheetDrawing" xmlns:a="http://schemas.openxmlformats.org/drawingml/2006/main">
  <xdr:twoCellAnchor editAs="oneCell">
    <xdr:from>
      <xdr:col>9</xdr:col>
      <xdr:colOff>228873</xdr:colOff>
      <xdr:row>0</xdr:row>
      <xdr:rowOff>222250</xdr:rowOff>
    </xdr:from>
    <xdr:to>
      <xdr:col>12</xdr:col>
      <xdr:colOff>231116</xdr:colOff>
      <xdr:row>8</xdr:row>
      <xdr:rowOff>149781</xdr:rowOff>
    </xdr:to>
    <xdr:pic>
      <xdr:nvPicPr>
        <xdr:cNvPr id="2" name="図 1">
          <a:extLst>
            <a:ext uri="{FF2B5EF4-FFF2-40B4-BE49-F238E27FC236}">
              <a16:creationId xmlns:a16="http://schemas.microsoft.com/office/drawing/2014/main" id="{DDC756E5-0D47-18DA-8F1F-6693DFB2E8CD}"/>
            </a:ext>
          </a:extLst>
        </xdr:cNvPr>
        <xdr:cNvPicPr>
          <a:picLocks noChangeAspect="1"/>
        </xdr:cNvPicPr>
      </xdr:nvPicPr>
      <xdr:blipFill>
        <a:blip xmlns:r="http://schemas.openxmlformats.org/officeDocument/2006/relationships" r:embed="rId1"/>
        <a:stretch>
          <a:fillRect/>
        </a:stretch>
      </xdr:blipFill>
      <xdr:spPr>
        <a:xfrm>
          <a:off x="6966223" y="222250"/>
          <a:ext cx="1983443" cy="1756331"/>
        </a:xfrm>
        <a:prstGeom prst="rect">
          <a:avLst/>
        </a:prstGeom>
        <a:ln w="57150">
          <a:solidFill>
            <a:schemeClr val="accent6">
              <a:lumMod val="60000"/>
              <a:lumOff val="40000"/>
            </a:schemeClr>
          </a:solidFill>
        </a:ln>
      </xdr:spPr>
    </xdr:pic>
    <xdr:clientData/>
  </xdr:twoCellAnchor>
  <xdr:twoCellAnchor editAs="oneCell">
    <xdr:from>
      <xdr:col>9</xdr:col>
      <xdr:colOff>247080</xdr:colOff>
      <xdr:row>10</xdr:row>
      <xdr:rowOff>200478</xdr:rowOff>
    </xdr:from>
    <xdr:to>
      <xdr:col>12</xdr:col>
      <xdr:colOff>240975</xdr:colOff>
      <xdr:row>18</xdr:row>
      <xdr:rowOff>179797</xdr:rowOff>
    </xdr:to>
    <xdr:pic>
      <xdr:nvPicPr>
        <xdr:cNvPr id="4" name="図 3">
          <a:extLst>
            <a:ext uri="{FF2B5EF4-FFF2-40B4-BE49-F238E27FC236}">
              <a16:creationId xmlns:a16="http://schemas.microsoft.com/office/drawing/2014/main" id="{CD70ACEE-C010-FE7D-6DB8-8BBE97590449}"/>
            </a:ext>
          </a:extLst>
        </xdr:cNvPr>
        <xdr:cNvPicPr>
          <a:picLocks noChangeAspect="1"/>
        </xdr:cNvPicPr>
      </xdr:nvPicPr>
      <xdr:blipFill>
        <a:blip xmlns:r="http://schemas.openxmlformats.org/officeDocument/2006/relationships" r:embed="rId2"/>
        <a:stretch>
          <a:fillRect/>
        </a:stretch>
      </xdr:blipFill>
      <xdr:spPr>
        <a:xfrm>
          <a:off x="6978080" y="2468335"/>
          <a:ext cx="1980538" cy="1793605"/>
        </a:xfrm>
        <a:prstGeom prst="rect">
          <a:avLst/>
        </a:prstGeom>
        <a:ln w="57150">
          <a:solidFill>
            <a:schemeClr val="accent6">
              <a:lumMod val="60000"/>
              <a:lumOff val="40000"/>
            </a:schemeClr>
          </a:solidFill>
        </a:ln>
      </xdr:spPr>
    </xdr:pic>
    <xdr:clientData/>
  </xdr:twoCellAnchor>
  <xdr:twoCellAnchor>
    <xdr:from>
      <xdr:col>9</xdr:col>
      <xdr:colOff>199570</xdr:colOff>
      <xdr:row>20</xdr:row>
      <xdr:rowOff>163286</xdr:rowOff>
    </xdr:from>
    <xdr:to>
      <xdr:col>12</xdr:col>
      <xdr:colOff>263070</xdr:colOff>
      <xdr:row>28</xdr:row>
      <xdr:rowOff>154214</xdr:rowOff>
    </xdr:to>
    <xdr:sp macro="" textlink="">
      <xdr:nvSpPr>
        <xdr:cNvPr id="5" name="テキスト ボックス 4">
          <a:extLst>
            <a:ext uri="{FF2B5EF4-FFF2-40B4-BE49-F238E27FC236}">
              <a16:creationId xmlns:a16="http://schemas.microsoft.com/office/drawing/2014/main" id="{05652382-9F5A-6D8F-1612-4EA7B57CE08B}"/>
            </a:ext>
          </a:extLst>
        </xdr:cNvPr>
        <xdr:cNvSpPr txBox="1"/>
      </xdr:nvSpPr>
      <xdr:spPr>
        <a:xfrm>
          <a:off x="6930570" y="4699000"/>
          <a:ext cx="2050143" cy="1805214"/>
        </a:xfrm>
        <a:prstGeom prst="rect">
          <a:avLst/>
        </a:prstGeom>
        <a:noFill/>
        <a:ln w="57150" cmpd="sng">
          <a:solidFill>
            <a:schemeClr val="accent6">
              <a:lumMod val="60000"/>
              <a:lumOff val="4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別紙配付の一覧表をみながら他のショートカットも試してみましょう</a:t>
          </a:r>
        </a:p>
      </xdr:txBody>
    </xdr:sp>
    <xdr:clientData/>
  </xdr:twoCellAnchor>
  <xdr:twoCellAnchor editAs="oneCell">
    <xdr:from>
      <xdr:col>10</xdr:col>
      <xdr:colOff>344715</xdr:colOff>
      <xdr:row>8</xdr:row>
      <xdr:rowOff>197756</xdr:rowOff>
    </xdr:from>
    <xdr:to>
      <xdr:col>11</xdr:col>
      <xdr:colOff>101600</xdr:colOff>
      <xdr:row>10</xdr:row>
      <xdr:rowOff>163285</xdr:rowOff>
    </xdr:to>
    <xdr:pic>
      <xdr:nvPicPr>
        <xdr:cNvPr id="7" name="グラフィックス 6" descr="再生 単色塗りつぶし">
          <a:extLst>
            <a:ext uri="{FF2B5EF4-FFF2-40B4-BE49-F238E27FC236}">
              <a16:creationId xmlns:a16="http://schemas.microsoft.com/office/drawing/2014/main" id="{432BCD6B-B95D-BE0E-F302-60630E73EA16}"/>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rot="5400000">
          <a:off x="7737929" y="2012042"/>
          <a:ext cx="419100" cy="419100"/>
        </a:xfrm>
        <a:prstGeom prst="rect">
          <a:avLst/>
        </a:prstGeom>
      </xdr:spPr>
    </xdr:pic>
    <xdr:clientData/>
  </xdr:twoCellAnchor>
  <xdr:twoCellAnchor editAs="oneCell">
    <xdr:from>
      <xdr:col>10</xdr:col>
      <xdr:colOff>353786</xdr:colOff>
      <xdr:row>18</xdr:row>
      <xdr:rowOff>215899</xdr:rowOff>
    </xdr:from>
    <xdr:to>
      <xdr:col>11</xdr:col>
      <xdr:colOff>110671</xdr:colOff>
      <xdr:row>20</xdr:row>
      <xdr:rowOff>181428</xdr:rowOff>
    </xdr:to>
    <xdr:pic>
      <xdr:nvPicPr>
        <xdr:cNvPr id="8" name="グラフィックス 7" descr="再生 単色塗りつぶし">
          <a:extLst>
            <a:ext uri="{FF2B5EF4-FFF2-40B4-BE49-F238E27FC236}">
              <a16:creationId xmlns:a16="http://schemas.microsoft.com/office/drawing/2014/main" id="{7CB63EDE-635D-9DEC-1C7B-68588903E4F2}"/>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rot="5400000">
          <a:off x="7747000" y="4298042"/>
          <a:ext cx="419100" cy="4191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53ED87-E4CA-4DC4-BF0E-7BFB1325F183}">
  <sheetPr codeName="Sheet1"/>
  <dimension ref="B1:I52"/>
  <sheetViews>
    <sheetView zoomScale="70" zoomScaleNormal="70" workbookViewId="0">
      <selection activeCell="B3" sqref="B3"/>
    </sheetView>
  </sheetViews>
  <sheetFormatPr defaultRowHeight="18.75" x14ac:dyDescent="0.4"/>
  <cols>
    <col min="1" max="1" width="4" customWidth="1"/>
    <col min="2" max="2" width="6.75" bestFit="1" customWidth="1"/>
    <col min="3" max="3" width="8.5" customWidth="1"/>
    <col min="4" max="4" width="14.25" bestFit="1" customWidth="1"/>
    <col min="5" max="5" width="8.125" customWidth="1"/>
    <col min="6" max="6" width="7.75" style="5" customWidth="1"/>
    <col min="7" max="7" width="10.25" bestFit="1" customWidth="1"/>
    <col min="8" max="8" width="10.375" bestFit="1" customWidth="1"/>
    <col min="9" max="9" width="17.375" customWidth="1"/>
  </cols>
  <sheetData>
    <row r="1" spans="2:9" x14ac:dyDescent="0.4">
      <c r="H1" s="6" t="s">
        <v>66</v>
      </c>
      <c r="I1" s="7"/>
    </row>
    <row r="2" spans="2:9" x14ac:dyDescent="0.4">
      <c r="B2" s="2" t="s">
        <v>0</v>
      </c>
      <c r="C2" s="2" t="s">
        <v>1</v>
      </c>
      <c r="D2" s="2" t="s">
        <v>2</v>
      </c>
      <c r="E2" s="2" t="s">
        <v>3</v>
      </c>
      <c r="F2" s="2" t="s">
        <v>4</v>
      </c>
      <c r="G2" s="2" t="s">
        <v>5</v>
      </c>
      <c r="H2" s="2" t="s">
        <v>6</v>
      </c>
      <c r="I2" s="2" t="s">
        <v>7</v>
      </c>
    </row>
    <row r="3" spans="2:9" x14ac:dyDescent="0.4">
      <c r="B3" s="3">
        <v>45413</v>
      </c>
      <c r="C3" s="2" t="s">
        <v>8</v>
      </c>
      <c r="D3" s="2" t="s">
        <v>348</v>
      </c>
      <c r="E3" s="2" t="s">
        <v>9</v>
      </c>
      <c r="F3" s="2">
        <v>36.5</v>
      </c>
      <c r="G3" s="2" t="s">
        <v>10</v>
      </c>
      <c r="H3" s="2" t="s">
        <v>10</v>
      </c>
      <c r="I3" s="2"/>
    </row>
    <row r="4" spans="2:9" x14ac:dyDescent="0.4">
      <c r="B4" s="3">
        <v>45413</v>
      </c>
      <c r="C4" s="2" t="s">
        <v>24</v>
      </c>
      <c r="D4" s="2" t="s">
        <v>349</v>
      </c>
      <c r="E4" s="2" t="s">
        <v>9</v>
      </c>
      <c r="F4" s="2">
        <v>36.700000000000003</v>
      </c>
      <c r="G4" s="2" t="s">
        <v>11</v>
      </c>
      <c r="H4" s="2" t="s">
        <v>12</v>
      </c>
      <c r="I4" s="2" t="s">
        <v>64</v>
      </c>
    </row>
    <row r="5" spans="2:9" x14ac:dyDescent="0.4">
      <c r="B5" s="3"/>
      <c r="C5" s="2" t="s">
        <v>25</v>
      </c>
      <c r="D5" s="2" t="s">
        <v>350</v>
      </c>
      <c r="E5" s="2" t="s">
        <v>14</v>
      </c>
      <c r="F5" s="2">
        <v>37.5</v>
      </c>
      <c r="G5" s="2" t="s">
        <v>15</v>
      </c>
      <c r="H5" s="2" t="s">
        <v>16</v>
      </c>
      <c r="I5" s="2"/>
    </row>
    <row r="6" spans="2:9" x14ac:dyDescent="0.4">
      <c r="B6" s="3">
        <v>45413</v>
      </c>
      <c r="C6" s="2" t="s">
        <v>13</v>
      </c>
      <c r="D6" s="2" t="s">
        <v>351</v>
      </c>
      <c r="E6" s="2" t="s">
        <v>9</v>
      </c>
      <c r="F6" s="2">
        <v>36.6</v>
      </c>
      <c r="G6" s="2" t="s">
        <v>10</v>
      </c>
      <c r="H6" s="2" t="s">
        <v>10</v>
      </c>
      <c r="I6" s="2"/>
    </row>
    <row r="7" spans="2:9" x14ac:dyDescent="0.4">
      <c r="B7" s="3"/>
      <c r="C7" s="2" t="s">
        <v>26</v>
      </c>
      <c r="D7" s="2" t="s">
        <v>352</v>
      </c>
      <c r="E7" s="2" t="s">
        <v>9</v>
      </c>
      <c r="F7" s="2">
        <v>36.799999999999997</v>
      </c>
      <c r="G7" s="2" t="s">
        <v>17</v>
      </c>
      <c r="H7" s="2" t="s">
        <v>18</v>
      </c>
      <c r="I7" s="2" t="s">
        <v>64</v>
      </c>
    </row>
    <row r="8" spans="2:9" x14ac:dyDescent="0.4">
      <c r="B8" s="3">
        <v>45413</v>
      </c>
      <c r="C8" s="2" t="s">
        <v>27</v>
      </c>
      <c r="D8" s="2" t="s">
        <v>353</v>
      </c>
      <c r="E8" s="2" t="s">
        <v>9</v>
      </c>
      <c r="F8" s="2">
        <v>36.4</v>
      </c>
      <c r="G8" s="2" t="s">
        <v>10</v>
      </c>
      <c r="H8" s="2" t="s">
        <v>10</v>
      </c>
      <c r="I8" s="2"/>
    </row>
    <row r="9" spans="2:9" x14ac:dyDescent="0.4">
      <c r="B9" s="3">
        <v>45413</v>
      </c>
      <c r="C9" s="2" t="s">
        <v>19</v>
      </c>
      <c r="D9" s="2" t="s">
        <v>354</v>
      </c>
      <c r="E9" s="2" t="s">
        <v>9</v>
      </c>
      <c r="F9" s="2">
        <v>36.9</v>
      </c>
      <c r="G9" s="2" t="s">
        <v>20</v>
      </c>
      <c r="H9" s="2" t="s">
        <v>21</v>
      </c>
      <c r="I9" s="2" t="s">
        <v>64</v>
      </c>
    </row>
    <row r="10" spans="2:9" x14ac:dyDescent="0.4">
      <c r="B10" s="3">
        <v>45413</v>
      </c>
      <c r="C10" s="2" t="s">
        <v>28</v>
      </c>
      <c r="D10" s="2" t="s">
        <v>22</v>
      </c>
      <c r="E10" s="2" t="s">
        <v>9</v>
      </c>
      <c r="F10" s="2">
        <v>36.5</v>
      </c>
      <c r="G10" s="2" t="s">
        <v>10</v>
      </c>
      <c r="H10" s="2" t="s">
        <v>10</v>
      </c>
      <c r="I10" s="2"/>
    </row>
    <row r="11" spans="2:9" x14ac:dyDescent="0.4">
      <c r="B11" s="3">
        <v>45413</v>
      </c>
      <c r="C11" s="2" t="s">
        <v>29</v>
      </c>
      <c r="D11" s="2" t="s">
        <v>355</v>
      </c>
      <c r="E11" s="2" t="s">
        <v>9</v>
      </c>
      <c r="F11" s="2">
        <v>36.700000000000003</v>
      </c>
      <c r="G11" s="2" t="s">
        <v>10</v>
      </c>
      <c r="H11" s="2" t="s">
        <v>10</v>
      </c>
      <c r="I11" s="2"/>
    </row>
    <row r="12" spans="2:9" x14ac:dyDescent="0.4">
      <c r="B12" s="3">
        <v>45413</v>
      </c>
      <c r="C12" s="2" t="s">
        <v>8</v>
      </c>
      <c r="D12" s="2" t="s">
        <v>356</v>
      </c>
      <c r="E12" s="2" t="s">
        <v>9</v>
      </c>
      <c r="F12" s="2">
        <v>36.6</v>
      </c>
      <c r="G12" s="2" t="s">
        <v>23</v>
      </c>
      <c r="H12" s="2" t="s">
        <v>12</v>
      </c>
      <c r="I12" s="2" t="s">
        <v>64</v>
      </c>
    </row>
    <row r="13" spans="2:9" x14ac:dyDescent="0.4">
      <c r="B13" s="3">
        <v>45414</v>
      </c>
      <c r="C13" s="2" t="s">
        <v>24</v>
      </c>
      <c r="D13" s="2" t="s">
        <v>30</v>
      </c>
      <c r="E13" s="2" t="s">
        <v>9</v>
      </c>
      <c r="F13" s="2">
        <v>36.5</v>
      </c>
      <c r="G13" s="2" t="s">
        <v>10</v>
      </c>
      <c r="H13" s="2" t="s">
        <v>10</v>
      </c>
      <c r="I13" s="2"/>
    </row>
    <row r="14" spans="2:9" x14ac:dyDescent="0.4">
      <c r="B14" s="3"/>
      <c r="C14" s="2" t="s">
        <v>25</v>
      </c>
      <c r="D14" s="2" t="s">
        <v>357</v>
      </c>
      <c r="E14" s="2" t="s">
        <v>9</v>
      </c>
      <c r="F14" s="2">
        <v>36.799999999999997</v>
      </c>
      <c r="G14" s="2" t="s">
        <v>31</v>
      </c>
      <c r="H14" s="2" t="s">
        <v>12</v>
      </c>
      <c r="I14" s="2" t="s">
        <v>64</v>
      </c>
    </row>
    <row r="15" spans="2:9" x14ac:dyDescent="0.4">
      <c r="B15" s="3"/>
      <c r="C15" s="2" t="s">
        <v>13</v>
      </c>
      <c r="D15" s="2" t="s">
        <v>32</v>
      </c>
      <c r="E15" s="2" t="s">
        <v>14</v>
      </c>
      <c r="F15" s="4">
        <v>37.299999999999997</v>
      </c>
      <c r="G15" s="2" t="s">
        <v>15</v>
      </c>
      <c r="H15" s="2" t="s">
        <v>16</v>
      </c>
      <c r="I15" s="2"/>
    </row>
    <row r="16" spans="2:9" x14ac:dyDescent="0.4">
      <c r="B16" s="3"/>
      <c r="C16" s="2" t="s">
        <v>26</v>
      </c>
      <c r="D16" s="2" t="s">
        <v>358</v>
      </c>
      <c r="E16" s="2" t="s">
        <v>9</v>
      </c>
      <c r="F16" s="2">
        <v>36.6</v>
      </c>
      <c r="G16" s="2" t="s">
        <v>10</v>
      </c>
      <c r="H16" s="2" t="s">
        <v>10</v>
      </c>
      <c r="I16" s="2"/>
    </row>
    <row r="17" spans="2:9" x14ac:dyDescent="0.4">
      <c r="B17" s="3"/>
      <c r="C17" s="2" t="s">
        <v>27</v>
      </c>
      <c r="D17" s="2" t="s">
        <v>33</v>
      </c>
      <c r="E17" s="2" t="s">
        <v>9</v>
      </c>
      <c r="F17" s="2">
        <v>36.700000000000003</v>
      </c>
      <c r="G17" s="2" t="s">
        <v>17</v>
      </c>
      <c r="H17" s="2" t="s">
        <v>18</v>
      </c>
      <c r="I17" s="2" t="s">
        <v>64</v>
      </c>
    </row>
    <row r="18" spans="2:9" x14ac:dyDescent="0.4">
      <c r="B18" s="3"/>
      <c r="C18" s="2" t="s">
        <v>19</v>
      </c>
      <c r="D18" s="2" t="s">
        <v>359</v>
      </c>
      <c r="E18" s="2" t="s">
        <v>9</v>
      </c>
      <c r="F18" s="2">
        <v>36.5</v>
      </c>
      <c r="G18" s="2" t="s">
        <v>10</v>
      </c>
      <c r="H18" s="2" t="s">
        <v>10</v>
      </c>
      <c r="I18" s="2"/>
    </row>
    <row r="19" spans="2:9" x14ac:dyDescent="0.4">
      <c r="B19" s="3"/>
      <c r="C19" s="2" t="s">
        <v>28</v>
      </c>
      <c r="D19" s="2" t="s">
        <v>34</v>
      </c>
      <c r="E19" s="2" t="s">
        <v>9</v>
      </c>
      <c r="F19" s="2">
        <v>36.9</v>
      </c>
      <c r="G19" s="2" t="s">
        <v>23</v>
      </c>
      <c r="H19" s="2" t="s">
        <v>12</v>
      </c>
      <c r="I19" s="2"/>
    </row>
    <row r="20" spans="2:9" x14ac:dyDescent="0.4">
      <c r="B20" s="3"/>
      <c r="C20" s="2" t="s">
        <v>29</v>
      </c>
      <c r="D20" s="2" t="s">
        <v>35</v>
      </c>
      <c r="E20" s="2" t="s">
        <v>9</v>
      </c>
      <c r="F20" s="2">
        <v>36.6</v>
      </c>
      <c r="G20" s="2" t="s">
        <v>10</v>
      </c>
      <c r="H20" s="2" t="s">
        <v>10</v>
      </c>
      <c r="I20" s="2"/>
    </row>
    <row r="21" spans="2:9" x14ac:dyDescent="0.4">
      <c r="B21" s="3"/>
      <c r="C21" s="2" t="s">
        <v>8</v>
      </c>
      <c r="D21" s="2" t="s">
        <v>36</v>
      </c>
      <c r="E21" s="2" t="s">
        <v>14</v>
      </c>
      <c r="F21" s="2">
        <v>37.1</v>
      </c>
      <c r="G21" s="2" t="s">
        <v>15</v>
      </c>
      <c r="H21" s="2" t="s">
        <v>16</v>
      </c>
      <c r="I21" s="2"/>
    </row>
    <row r="22" spans="2:9" x14ac:dyDescent="0.4">
      <c r="B22" s="3"/>
      <c r="C22" s="2" t="s">
        <v>24</v>
      </c>
      <c r="D22" s="2" t="s">
        <v>37</v>
      </c>
      <c r="E22" s="2" t="s">
        <v>9</v>
      </c>
      <c r="F22" s="2">
        <v>36.700000000000003</v>
      </c>
      <c r="G22" s="2" t="s">
        <v>10</v>
      </c>
      <c r="H22" s="2" t="s">
        <v>10</v>
      </c>
      <c r="I22" s="2"/>
    </row>
    <row r="23" spans="2:9" x14ac:dyDescent="0.4">
      <c r="B23" s="3">
        <v>45415</v>
      </c>
      <c r="C23" s="2" t="s">
        <v>25</v>
      </c>
      <c r="D23" s="2" t="s">
        <v>65</v>
      </c>
      <c r="E23" s="2" t="s">
        <v>9</v>
      </c>
      <c r="F23" s="2">
        <v>36.6</v>
      </c>
      <c r="G23" s="2" t="s">
        <v>10</v>
      </c>
      <c r="H23" s="2" t="s">
        <v>10</v>
      </c>
      <c r="I23" s="2"/>
    </row>
    <row r="24" spans="2:9" x14ac:dyDescent="0.4">
      <c r="B24" s="3">
        <v>45415</v>
      </c>
      <c r="C24" s="2" t="s">
        <v>13</v>
      </c>
      <c r="D24" s="2" t="s">
        <v>360</v>
      </c>
      <c r="E24" s="2" t="s">
        <v>9</v>
      </c>
      <c r="F24" s="2">
        <v>36.799999999999997</v>
      </c>
      <c r="G24" s="2" t="s">
        <v>38</v>
      </c>
      <c r="H24" s="2" t="s">
        <v>18</v>
      </c>
      <c r="I24" s="2"/>
    </row>
    <row r="25" spans="2:9" x14ac:dyDescent="0.4">
      <c r="B25" s="3">
        <v>45415</v>
      </c>
      <c r="C25" s="2" t="s">
        <v>26</v>
      </c>
      <c r="D25" s="2" t="s">
        <v>39</v>
      </c>
      <c r="E25" s="2" t="s">
        <v>9</v>
      </c>
      <c r="F25" s="2">
        <v>36.5</v>
      </c>
      <c r="G25" s="2" t="s">
        <v>10</v>
      </c>
      <c r="H25" s="2" t="s">
        <v>10</v>
      </c>
      <c r="I25" s="2"/>
    </row>
    <row r="26" spans="2:9" x14ac:dyDescent="0.4">
      <c r="B26" s="3">
        <v>45415</v>
      </c>
      <c r="C26" s="2" t="s">
        <v>27</v>
      </c>
      <c r="D26" s="2" t="s">
        <v>361</v>
      </c>
      <c r="E26" s="2" t="s">
        <v>14</v>
      </c>
      <c r="F26" s="2">
        <v>37.4</v>
      </c>
      <c r="G26" s="2" t="s">
        <v>15</v>
      </c>
      <c r="H26" s="2" t="s">
        <v>16</v>
      </c>
      <c r="I26" s="2" t="s">
        <v>64</v>
      </c>
    </row>
    <row r="27" spans="2:9" x14ac:dyDescent="0.4">
      <c r="B27" s="3">
        <v>45415</v>
      </c>
      <c r="C27" s="2" t="s">
        <v>19</v>
      </c>
      <c r="D27" s="2" t="s">
        <v>40</v>
      </c>
      <c r="E27" s="2" t="s">
        <v>9</v>
      </c>
      <c r="F27" s="2">
        <v>36.700000000000003</v>
      </c>
      <c r="G27" s="2" t="s">
        <v>10</v>
      </c>
      <c r="H27" s="2" t="s">
        <v>10</v>
      </c>
      <c r="I27" s="2"/>
    </row>
    <row r="28" spans="2:9" x14ac:dyDescent="0.4">
      <c r="B28" s="3">
        <v>45415</v>
      </c>
      <c r="C28" s="2" t="s">
        <v>28</v>
      </c>
      <c r="D28" s="2" t="s">
        <v>41</v>
      </c>
      <c r="E28" s="2" t="s">
        <v>9</v>
      </c>
      <c r="F28" s="2">
        <v>36.9</v>
      </c>
      <c r="G28" s="2" t="s">
        <v>20</v>
      </c>
      <c r="H28" s="2" t="s">
        <v>21</v>
      </c>
      <c r="I28" s="2"/>
    </row>
    <row r="29" spans="2:9" x14ac:dyDescent="0.4">
      <c r="B29" s="3">
        <v>45415</v>
      </c>
      <c r="C29" s="2" t="s">
        <v>29</v>
      </c>
      <c r="D29" s="2" t="s">
        <v>362</v>
      </c>
      <c r="E29" s="2" t="s">
        <v>9</v>
      </c>
      <c r="F29" s="2">
        <v>36.6</v>
      </c>
      <c r="G29" s="2" t="s">
        <v>10</v>
      </c>
      <c r="H29" s="2" t="s">
        <v>10</v>
      </c>
      <c r="I29" s="2"/>
    </row>
    <row r="30" spans="2:9" x14ac:dyDescent="0.4">
      <c r="B30" s="3">
        <v>45415</v>
      </c>
      <c r="C30" s="2" t="s">
        <v>8</v>
      </c>
      <c r="D30" s="2" t="s">
        <v>42</v>
      </c>
      <c r="E30" s="2" t="s">
        <v>9</v>
      </c>
      <c r="F30" s="2">
        <v>36.5</v>
      </c>
      <c r="G30" s="2" t="s">
        <v>10</v>
      </c>
      <c r="H30" s="2" t="s">
        <v>10</v>
      </c>
      <c r="I30" s="2"/>
    </row>
    <row r="31" spans="2:9" x14ac:dyDescent="0.4">
      <c r="B31" s="3">
        <v>45415</v>
      </c>
      <c r="C31" s="2" t="s">
        <v>24</v>
      </c>
      <c r="D31" s="2" t="s">
        <v>43</v>
      </c>
      <c r="E31" s="2" t="s">
        <v>14</v>
      </c>
      <c r="F31" s="2">
        <v>37.200000000000003</v>
      </c>
      <c r="G31" s="2" t="s">
        <v>15</v>
      </c>
      <c r="H31" s="2" t="s">
        <v>16</v>
      </c>
      <c r="I31" s="2"/>
    </row>
    <row r="32" spans="2:9" x14ac:dyDescent="0.4">
      <c r="B32" s="3">
        <v>45415</v>
      </c>
      <c r="C32" s="2" t="s">
        <v>25</v>
      </c>
      <c r="D32" s="2" t="s">
        <v>363</v>
      </c>
      <c r="E32" s="2" t="s">
        <v>9</v>
      </c>
      <c r="F32" s="2">
        <v>36.700000000000003</v>
      </c>
      <c r="G32" s="2" t="s">
        <v>10</v>
      </c>
      <c r="H32" s="2" t="s">
        <v>10</v>
      </c>
      <c r="I32" s="2"/>
    </row>
    <row r="33" spans="2:9" x14ac:dyDescent="0.4">
      <c r="B33" s="3">
        <v>45416</v>
      </c>
      <c r="C33" s="2" t="s">
        <v>13</v>
      </c>
      <c r="D33" s="2" t="s">
        <v>44</v>
      </c>
      <c r="E33" s="2" t="s">
        <v>9</v>
      </c>
      <c r="F33" s="2">
        <v>36.6</v>
      </c>
      <c r="G33" s="2" t="s">
        <v>10</v>
      </c>
      <c r="H33" s="2" t="s">
        <v>10</v>
      </c>
      <c r="I33" s="2"/>
    </row>
    <row r="34" spans="2:9" x14ac:dyDescent="0.4">
      <c r="B34" s="3">
        <v>45416</v>
      </c>
      <c r="C34" s="2" t="s">
        <v>26</v>
      </c>
      <c r="D34" s="2" t="s">
        <v>45</v>
      </c>
      <c r="E34" s="2" t="s">
        <v>9</v>
      </c>
      <c r="F34" s="2">
        <v>36.799999999999997</v>
      </c>
      <c r="G34" s="2" t="s">
        <v>11</v>
      </c>
      <c r="H34" s="2" t="s">
        <v>12</v>
      </c>
      <c r="I34" s="2" t="s">
        <v>64</v>
      </c>
    </row>
    <row r="35" spans="2:9" x14ac:dyDescent="0.4">
      <c r="B35" s="3">
        <v>45416</v>
      </c>
      <c r="C35" s="2" t="s">
        <v>27</v>
      </c>
      <c r="D35" s="2" t="s">
        <v>46</v>
      </c>
      <c r="E35" s="2" t="s">
        <v>9</v>
      </c>
      <c r="F35" s="2">
        <v>36.5</v>
      </c>
      <c r="G35" s="2" t="s">
        <v>10</v>
      </c>
      <c r="H35" s="2" t="s">
        <v>10</v>
      </c>
      <c r="I35" s="2"/>
    </row>
    <row r="36" spans="2:9" x14ac:dyDescent="0.4">
      <c r="B36" s="3">
        <v>45416</v>
      </c>
      <c r="C36" s="2" t="s">
        <v>19</v>
      </c>
      <c r="D36" s="2" t="s">
        <v>47</v>
      </c>
      <c r="E36" s="2" t="s">
        <v>14</v>
      </c>
      <c r="F36" s="2">
        <v>37.6</v>
      </c>
      <c r="G36" s="2" t="s">
        <v>15</v>
      </c>
      <c r="H36" s="2" t="s">
        <v>16</v>
      </c>
      <c r="I36" s="2"/>
    </row>
    <row r="37" spans="2:9" x14ac:dyDescent="0.4">
      <c r="B37" s="3">
        <v>45416</v>
      </c>
      <c r="C37" s="2" t="s">
        <v>28</v>
      </c>
      <c r="D37" s="2" t="s">
        <v>48</v>
      </c>
      <c r="E37" s="2" t="s">
        <v>9</v>
      </c>
      <c r="F37" s="2">
        <v>36.700000000000003</v>
      </c>
      <c r="G37" s="2" t="s">
        <v>10</v>
      </c>
      <c r="H37" s="2" t="s">
        <v>10</v>
      </c>
      <c r="I37" s="2"/>
    </row>
    <row r="38" spans="2:9" x14ac:dyDescent="0.4">
      <c r="B38" s="3">
        <v>45416</v>
      </c>
      <c r="C38" s="2" t="s">
        <v>29</v>
      </c>
      <c r="D38" s="2" t="s">
        <v>49</v>
      </c>
      <c r="E38" s="2" t="s">
        <v>9</v>
      </c>
      <c r="F38" s="2">
        <v>36.9</v>
      </c>
      <c r="G38" s="2" t="s">
        <v>17</v>
      </c>
      <c r="H38" s="2" t="s">
        <v>18</v>
      </c>
      <c r="I38" s="2"/>
    </row>
    <row r="39" spans="2:9" x14ac:dyDescent="0.4">
      <c r="B39" s="3">
        <v>45416</v>
      </c>
      <c r="C39" s="2" t="s">
        <v>8</v>
      </c>
      <c r="D39" s="2" t="s">
        <v>50</v>
      </c>
      <c r="E39" s="2" t="s">
        <v>9</v>
      </c>
      <c r="F39" s="2">
        <v>36.6</v>
      </c>
      <c r="G39" s="2" t="s">
        <v>10</v>
      </c>
      <c r="H39" s="2" t="s">
        <v>10</v>
      </c>
      <c r="I39" s="2"/>
    </row>
    <row r="40" spans="2:9" x14ac:dyDescent="0.4">
      <c r="B40" s="3">
        <v>45416</v>
      </c>
      <c r="C40" s="2" t="s">
        <v>24</v>
      </c>
      <c r="D40" s="2" t="s">
        <v>51</v>
      </c>
      <c r="E40" s="2" t="s">
        <v>9</v>
      </c>
      <c r="F40" s="2">
        <v>36.5</v>
      </c>
      <c r="G40" s="2" t="s">
        <v>10</v>
      </c>
      <c r="H40" s="2" t="s">
        <v>10</v>
      </c>
      <c r="I40" s="2"/>
    </row>
    <row r="41" spans="2:9" x14ac:dyDescent="0.4">
      <c r="B41" s="3">
        <v>45416</v>
      </c>
      <c r="C41" s="2" t="s">
        <v>25</v>
      </c>
      <c r="D41" s="2" t="s">
        <v>52</v>
      </c>
      <c r="E41" s="2" t="s">
        <v>9</v>
      </c>
      <c r="F41" s="2">
        <v>36.700000000000003</v>
      </c>
      <c r="G41" s="2" t="s">
        <v>23</v>
      </c>
      <c r="H41" s="2" t="s">
        <v>12</v>
      </c>
      <c r="I41" s="2" t="s">
        <v>64</v>
      </c>
    </row>
    <row r="42" spans="2:9" x14ac:dyDescent="0.4">
      <c r="B42" s="3">
        <v>45416</v>
      </c>
      <c r="C42" s="2" t="s">
        <v>13</v>
      </c>
      <c r="D42" s="2" t="s">
        <v>53</v>
      </c>
      <c r="E42" s="2" t="s">
        <v>9</v>
      </c>
      <c r="F42" s="2">
        <v>36.799999999999997</v>
      </c>
      <c r="G42" s="2" t="s">
        <v>10</v>
      </c>
      <c r="H42" s="2" t="s">
        <v>10</v>
      </c>
      <c r="I42" s="2"/>
    </row>
    <row r="43" spans="2:9" x14ac:dyDescent="0.4">
      <c r="B43" s="3">
        <v>45417</v>
      </c>
      <c r="C43" s="2" t="s">
        <v>26</v>
      </c>
      <c r="D43" s="2" t="s">
        <v>54</v>
      </c>
      <c r="E43" s="2" t="s">
        <v>9</v>
      </c>
      <c r="F43" s="2">
        <v>36.6</v>
      </c>
      <c r="G43" s="2" t="s">
        <v>10</v>
      </c>
      <c r="H43" s="2" t="s">
        <v>10</v>
      </c>
      <c r="I43" s="2"/>
    </row>
    <row r="44" spans="2:9" x14ac:dyDescent="0.4">
      <c r="B44" s="3">
        <v>45417</v>
      </c>
      <c r="C44" s="2" t="s">
        <v>27</v>
      </c>
      <c r="D44" s="2" t="s">
        <v>55</v>
      </c>
      <c r="E44" s="2" t="s">
        <v>9</v>
      </c>
      <c r="F44" s="2">
        <v>36.700000000000003</v>
      </c>
      <c r="G44" s="2" t="s">
        <v>10</v>
      </c>
      <c r="H44" s="2" t="s">
        <v>10</v>
      </c>
      <c r="I44" s="2"/>
    </row>
    <row r="45" spans="2:9" x14ac:dyDescent="0.4">
      <c r="B45" s="3">
        <v>45417</v>
      </c>
      <c r="C45" s="2" t="s">
        <v>19</v>
      </c>
      <c r="D45" s="2" t="s">
        <v>56</v>
      </c>
      <c r="E45" s="2" t="s">
        <v>9</v>
      </c>
      <c r="F45" s="2">
        <v>36.5</v>
      </c>
      <c r="G45" s="2" t="s">
        <v>10</v>
      </c>
      <c r="H45" s="2" t="s">
        <v>10</v>
      </c>
      <c r="I45" s="2"/>
    </row>
    <row r="46" spans="2:9" x14ac:dyDescent="0.4">
      <c r="B46" s="3">
        <v>45417</v>
      </c>
      <c r="C46" s="2" t="s">
        <v>28</v>
      </c>
      <c r="D46" s="2" t="s">
        <v>57</v>
      </c>
      <c r="E46" s="2" t="s">
        <v>14</v>
      </c>
      <c r="F46" s="2">
        <v>37.299999999999997</v>
      </c>
      <c r="G46" s="2" t="s">
        <v>15</v>
      </c>
      <c r="H46" s="2" t="s">
        <v>16</v>
      </c>
      <c r="I46" s="2"/>
    </row>
    <row r="47" spans="2:9" x14ac:dyDescent="0.4">
      <c r="B47" s="3">
        <v>45417</v>
      </c>
      <c r="C47" s="2" t="s">
        <v>29</v>
      </c>
      <c r="D47" s="2" t="s">
        <v>58</v>
      </c>
      <c r="E47" s="2" t="s">
        <v>9</v>
      </c>
      <c r="F47" s="2">
        <v>36.799999999999997</v>
      </c>
      <c r="G47" s="2" t="s">
        <v>31</v>
      </c>
      <c r="H47" s="2" t="s">
        <v>12</v>
      </c>
      <c r="I47" s="2"/>
    </row>
    <row r="48" spans="2:9" x14ac:dyDescent="0.4">
      <c r="B48" s="3">
        <v>45417</v>
      </c>
      <c r="C48" s="2" t="s">
        <v>8</v>
      </c>
      <c r="D48" s="2" t="s">
        <v>59</v>
      </c>
      <c r="E48" s="2" t="s">
        <v>9</v>
      </c>
      <c r="F48" s="2">
        <v>36.6</v>
      </c>
      <c r="G48" s="2" t="s">
        <v>10</v>
      </c>
      <c r="H48" s="2" t="s">
        <v>10</v>
      </c>
      <c r="I48" s="2"/>
    </row>
    <row r="49" spans="2:9" x14ac:dyDescent="0.4">
      <c r="B49" s="3">
        <v>45417</v>
      </c>
      <c r="C49" s="2" t="s">
        <v>24</v>
      </c>
      <c r="D49" s="2" t="s">
        <v>60</v>
      </c>
      <c r="E49" s="2" t="s">
        <v>9</v>
      </c>
      <c r="F49" s="2">
        <v>36.700000000000003</v>
      </c>
      <c r="G49" s="2" t="s">
        <v>10</v>
      </c>
      <c r="H49" s="2" t="s">
        <v>10</v>
      </c>
      <c r="I49" s="2"/>
    </row>
    <row r="50" spans="2:9" x14ac:dyDescent="0.4">
      <c r="B50" s="3">
        <v>45417</v>
      </c>
      <c r="C50" s="2" t="s">
        <v>25</v>
      </c>
      <c r="D50" s="2" t="s">
        <v>61</v>
      </c>
      <c r="E50" s="2" t="s">
        <v>9</v>
      </c>
      <c r="F50" s="2">
        <v>36.9</v>
      </c>
      <c r="G50" s="2" t="s">
        <v>20</v>
      </c>
      <c r="H50" s="2" t="s">
        <v>21</v>
      </c>
      <c r="I50" s="2" t="s">
        <v>64</v>
      </c>
    </row>
    <row r="51" spans="2:9" x14ac:dyDescent="0.4">
      <c r="B51" s="3">
        <v>45417</v>
      </c>
      <c r="C51" s="2" t="s">
        <v>13</v>
      </c>
      <c r="D51" s="2" t="s">
        <v>62</v>
      </c>
      <c r="E51" s="2" t="s">
        <v>9</v>
      </c>
      <c r="F51" s="2">
        <v>36.5</v>
      </c>
      <c r="G51" s="2" t="s">
        <v>10</v>
      </c>
      <c r="H51" s="2" t="s">
        <v>10</v>
      </c>
      <c r="I51" s="2"/>
    </row>
    <row r="52" spans="2:9" x14ac:dyDescent="0.4">
      <c r="B52" s="3">
        <v>45417</v>
      </c>
      <c r="C52" s="2" t="s">
        <v>26</v>
      </c>
      <c r="D52" s="2" t="s">
        <v>63</v>
      </c>
      <c r="E52" s="2" t="s">
        <v>9</v>
      </c>
      <c r="F52" s="2">
        <v>36.700000000000003</v>
      </c>
      <c r="G52" s="2" t="s">
        <v>38</v>
      </c>
      <c r="H52" s="2" t="s">
        <v>18</v>
      </c>
      <c r="I52" s="2"/>
    </row>
  </sheetData>
  <phoneticPr fontId="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25137E-12D0-4C55-9526-E1A77E436A38}">
  <sheetPr codeName="Sheet2"/>
  <dimension ref="A1:W277"/>
  <sheetViews>
    <sheetView tabSelected="1" topLeftCell="C1" zoomScale="115" zoomScaleNormal="115" workbookViewId="0">
      <selection activeCell="E8" sqref="E8"/>
    </sheetView>
  </sheetViews>
  <sheetFormatPr defaultRowHeight="18.75" x14ac:dyDescent="0.4"/>
  <cols>
    <col min="1" max="1" width="6.25" style="8" customWidth="1"/>
    <col min="2" max="2" width="9.25" style="8" bestFit="1" customWidth="1"/>
    <col min="3" max="3" width="6.75" style="8" bestFit="1" customWidth="1"/>
    <col min="4" max="4" width="10.5" style="8" customWidth="1"/>
    <col min="5" max="5" width="15.25" style="8" customWidth="1"/>
    <col min="6" max="9" width="4.75" style="8" bestFit="1" customWidth="1"/>
    <col min="10" max="10" width="8.75" style="8" customWidth="1"/>
    <col min="11" max="11" width="7.25" style="8" customWidth="1"/>
    <col min="12" max="12" width="10.625" style="8" customWidth="1"/>
    <col min="13" max="13" width="12.25" style="8" bestFit="1" customWidth="1"/>
    <col min="14" max="14" width="2.125" customWidth="1"/>
    <col min="15" max="15" width="12.25" style="8" bestFit="1" customWidth="1"/>
    <col min="16" max="16" width="10.25" style="8" customWidth="1"/>
    <col min="17" max="17" width="10.375" style="14" bestFit="1" customWidth="1"/>
    <col min="20" max="20" width="5.375" customWidth="1"/>
    <col min="21" max="21" width="10" customWidth="1"/>
    <col min="22" max="22" width="14.5" customWidth="1"/>
    <col min="23" max="23" width="3.875" customWidth="1"/>
  </cols>
  <sheetData>
    <row r="1" spans="1:23" ht="37.5" x14ac:dyDescent="0.4">
      <c r="A1" s="12" t="s">
        <v>67</v>
      </c>
      <c r="B1" s="11" t="s">
        <v>425</v>
      </c>
      <c r="C1" s="12" t="s">
        <v>395</v>
      </c>
      <c r="D1" s="11" t="s">
        <v>426</v>
      </c>
      <c r="E1" s="12" t="s">
        <v>69</v>
      </c>
      <c r="F1" s="12" t="s">
        <v>70</v>
      </c>
      <c r="G1" s="12" t="s">
        <v>71</v>
      </c>
      <c r="H1" s="12" t="s">
        <v>72</v>
      </c>
      <c r="I1" s="12" t="s">
        <v>73</v>
      </c>
      <c r="J1" s="11" t="s">
        <v>428</v>
      </c>
      <c r="K1" s="12" t="s">
        <v>74</v>
      </c>
      <c r="L1" s="11" t="s">
        <v>427</v>
      </c>
      <c r="M1" s="12" t="s">
        <v>75</v>
      </c>
    </row>
    <row r="2" spans="1:23" x14ac:dyDescent="0.4">
      <c r="A2" s="1">
        <v>1</v>
      </c>
      <c r="B2" s="1"/>
      <c r="C2" s="1" t="s">
        <v>396</v>
      </c>
      <c r="D2" s="1"/>
      <c r="E2" s="1" t="s">
        <v>77</v>
      </c>
      <c r="F2" s="1" t="s">
        <v>372</v>
      </c>
      <c r="G2" s="1">
        <v>175</v>
      </c>
      <c r="H2" s="1">
        <v>68</v>
      </c>
      <c r="I2" s="1" t="s">
        <v>378</v>
      </c>
      <c r="J2" s="1"/>
      <c r="K2" s="9">
        <f>H2/(G2/100)^2</f>
        <v>22.204081632653061</v>
      </c>
      <c r="L2" s="1"/>
      <c r="M2" s="1" t="s">
        <v>511</v>
      </c>
      <c r="O2" s="1" t="s">
        <v>68</v>
      </c>
      <c r="P2" s="1" t="s">
        <v>367</v>
      </c>
      <c r="T2" s="19" t="s">
        <v>468</v>
      </c>
      <c r="U2" s="20"/>
      <c r="V2" s="27" t="s">
        <v>467</v>
      </c>
      <c r="W2" s="21"/>
    </row>
    <row r="3" spans="1:23" x14ac:dyDescent="0.4">
      <c r="A3" s="1">
        <v>2</v>
      </c>
      <c r="B3" s="1"/>
      <c r="C3" s="1" t="s">
        <v>396</v>
      </c>
      <c r="D3" s="1"/>
      <c r="E3" s="1" t="s">
        <v>78</v>
      </c>
      <c r="F3" s="1" t="s">
        <v>369</v>
      </c>
      <c r="G3" s="1">
        <v>160</v>
      </c>
      <c r="H3" s="1">
        <v>80</v>
      </c>
      <c r="I3" s="1" t="s">
        <v>376</v>
      </c>
      <c r="J3" s="1"/>
      <c r="K3" s="9">
        <f t="shared" ref="K3:K66" si="0">H3/(G3/100)^2</f>
        <v>31.249999999999993</v>
      </c>
      <c r="L3" s="1"/>
      <c r="M3" s="1" t="s">
        <v>511</v>
      </c>
      <c r="O3" s="1" t="s">
        <v>364</v>
      </c>
      <c r="P3" s="1"/>
      <c r="Q3" s="14" t="s">
        <v>408</v>
      </c>
      <c r="R3" t="s">
        <v>410</v>
      </c>
      <c r="T3" s="22"/>
      <c r="U3" t="s">
        <v>67</v>
      </c>
      <c r="V3" s="23">
        <v>1</v>
      </c>
      <c r="W3" s="24"/>
    </row>
    <row r="4" spans="1:23" x14ac:dyDescent="0.4">
      <c r="A4" s="1">
        <v>3</v>
      </c>
      <c r="B4" s="1"/>
      <c r="C4" s="1" t="s">
        <v>396</v>
      </c>
      <c r="D4" s="1"/>
      <c r="E4" s="1" t="s">
        <v>79</v>
      </c>
      <c r="F4" s="1" t="s">
        <v>372</v>
      </c>
      <c r="G4" s="1">
        <v>182</v>
      </c>
      <c r="H4" s="1">
        <v>75</v>
      </c>
      <c r="I4" s="1" t="s">
        <v>371</v>
      </c>
      <c r="J4" s="1"/>
      <c r="K4" s="9">
        <f t="shared" si="0"/>
        <v>22.642192971863299</v>
      </c>
      <c r="L4" s="1"/>
      <c r="M4" s="1" t="s">
        <v>385</v>
      </c>
      <c r="O4" s="1" t="s">
        <v>365</v>
      </c>
      <c r="P4" s="1"/>
      <c r="T4" s="22"/>
      <c r="U4" s="16" t="s">
        <v>395</v>
      </c>
      <c r="V4" s="18"/>
      <c r="W4" s="24"/>
    </row>
    <row r="5" spans="1:23" x14ac:dyDescent="0.4">
      <c r="A5" s="1">
        <v>4</v>
      </c>
      <c r="B5" s="1"/>
      <c r="C5" s="1" t="s">
        <v>396</v>
      </c>
      <c r="D5" s="1"/>
      <c r="E5" s="1" t="s">
        <v>80</v>
      </c>
      <c r="F5" s="1" t="s">
        <v>405</v>
      </c>
      <c r="G5" s="1">
        <v>158</v>
      </c>
      <c r="H5" s="1">
        <v>60</v>
      </c>
      <c r="I5" s="1" t="s">
        <v>378</v>
      </c>
      <c r="J5" s="1"/>
      <c r="K5" s="9">
        <f t="shared" si="0"/>
        <v>24.034609838166958</v>
      </c>
      <c r="L5" s="1"/>
      <c r="M5" s="1" t="s">
        <v>511</v>
      </c>
      <c r="O5" s="1" t="s">
        <v>366</v>
      </c>
      <c r="P5" s="1"/>
      <c r="T5" s="22"/>
      <c r="U5" s="17" t="s">
        <v>69</v>
      </c>
      <c r="V5" s="18"/>
      <c r="W5" s="24"/>
    </row>
    <row r="6" spans="1:23" x14ac:dyDescent="0.4">
      <c r="A6" s="1">
        <v>5</v>
      </c>
      <c r="B6" s="1"/>
      <c r="C6" s="1" t="s">
        <v>396</v>
      </c>
      <c r="D6" s="1"/>
      <c r="E6" s="1" t="s">
        <v>81</v>
      </c>
      <c r="F6" s="1" t="s">
        <v>372</v>
      </c>
      <c r="G6" s="1">
        <v>170</v>
      </c>
      <c r="H6" s="1">
        <v>50</v>
      </c>
      <c r="I6" s="1" t="s">
        <v>376</v>
      </c>
      <c r="J6" s="1"/>
      <c r="K6" s="9">
        <f t="shared" si="0"/>
        <v>17.301038062283737</v>
      </c>
      <c r="L6" s="1"/>
      <c r="M6" s="1" t="s">
        <v>511</v>
      </c>
      <c r="O6" s="1" t="s">
        <v>377</v>
      </c>
      <c r="P6" s="1"/>
      <c r="Q6" s="14" t="s">
        <v>409</v>
      </c>
      <c r="T6" s="22"/>
      <c r="U6" s="17" t="s">
        <v>75</v>
      </c>
      <c r="V6" s="18"/>
      <c r="W6" s="24"/>
    </row>
    <row r="7" spans="1:23" x14ac:dyDescent="0.4">
      <c r="A7" s="1">
        <v>6</v>
      </c>
      <c r="B7" s="1"/>
      <c r="C7" s="1" t="s">
        <v>396</v>
      </c>
      <c r="D7" s="1"/>
      <c r="E7" s="1" t="s">
        <v>82</v>
      </c>
      <c r="F7" s="1" t="s">
        <v>369</v>
      </c>
      <c r="G7" s="1">
        <v>165</v>
      </c>
      <c r="H7" s="1">
        <v>57</v>
      </c>
      <c r="I7" s="1" t="s">
        <v>371</v>
      </c>
      <c r="J7" s="1"/>
      <c r="K7" s="9">
        <f t="shared" si="0"/>
        <v>20.936639118457304</v>
      </c>
      <c r="L7" s="1"/>
      <c r="M7" s="1" t="s">
        <v>511</v>
      </c>
      <c r="T7" s="25"/>
      <c r="U7" s="16"/>
      <c r="V7" s="16"/>
      <c r="W7" s="26"/>
    </row>
    <row r="8" spans="1:23" x14ac:dyDescent="0.4">
      <c r="A8" s="1">
        <v>7</v>
      </c>
      <c r="B8" s="1"/>
      <c r="C8" s="1" t="s">
        <v>396</v>
      </c>
      <c r="D8" s="1"/>
      <c r="E8" s="1" t="s">
        <v>83</v>
      </c>
      <c r="F8" s="1" t="s">
        <v>372</v>
      </c>
      <c r="G8" s="1">
        <v>178</v>
      </c>
      <c r="H8" s="1">
        <v>70</v>
      </c>
      <c r="I8" s="1" t="s">
        <v>378</v>
      </c>
      <c r="J8" s="1"/>
      <c r="K8" s="9">
        <f t="shared" si="0"/>
        <v>22.093170054286073</v>
      </c>
      <c r="L8" s="1"/>
      <c r="M8" s="1" t="s">
        <v>511</v>
      </c>
      <c r="O8" s="1" t="s">
        <v>70</v>
      </c>
      <c r="P8" s="1" t="s">
        <v>367</v>
      </c>
    </row>
    <row r="9" spans="1:23" x14ac:dyDescent="0.4">
      <c r="A9" s="1">
        <v>8</v>
      </c>
      <c r="B9" s="1"/>
      <c r="C9" s="1" t="s">
        <v>396</v>
      </c>
      <c r="D9" s="1"/>
      <c r="E9" s="1" t="s">
        <v>84</v>
      </c>
      <c r="F9" s="1" t="s">
        <v>369</v>
      </c>
      <c r="G9" s="1">
        <v>162</v>
      </c>
      <c r="H9" s="1">
        <v>54</v>
      </c>
      <c r="I9" s="1" t="s">
        <v>376</v>
      </c>
      <c r="J9" s="1"/>
      <c r="K9" s="9">
        <f t="shared" si="0"/>
        <v>20.576131687242793</v>
      </c>
      <c r="L9" s="1"/>
      <c r="M9" s="1" t="s">
        <v>511</v>
      </c>
      <c r="O9" s="1" t="s">
        <v>373</v>
      </c>
      <c r="P9" s="1"/>
      <c r="Q9" s="14" t="s">
        <v>408</v>
      </c>
      <c r="R9" t="s">
        <v>411</v>
      </c>
    </row>
    <row r="10" spans="1:23" x14ac:dyDescent="0.4">
      <c r="A10" s="1">
        <v>9</v>
      </c>
      <c r="B10" s="1"/>
      <c r="C10" s="1" t="s">
        <v>396</v>
      </c>
      <c r="D10" s="1"/>
      <c r="E10" s="1" t="s">
        <v>85</v>
      </c>
      <c r="F10" s="1" t="s">
        <v>372</v>
      </c>
      <c r="G10" s="1">
        <v>173</v>
      </c>
      <c r="H10" s="1">
        <v>67</v>
      </c>
      <c r="I10" s="1" t="s">
        <v>371</v>
      </c>
      <c r="J10" s="1"/>
      <c r="K10" s="9">
        <f t="shared" si="0"/>
        <v>22.386314277122523</v>
      </c>
      <c r="L10" s="1"/>
      <c r="M10" s="1" t="s">
        <v>511</v>
      </c>
      <c r="O10" s="1" t="s">
        <v>370</v>
      </c>
      <c r="P10" s="1"/>
    </row>
    <row r="11" spans="1:23" x14ac:dyDescent="0.4">
      <c r="A11" s="1">
        <v>10</v>
      </c>
      <c r="B11" s="1"/>
      <c r="C11" s="1" t="s">
        <v>396</v>
      </c>
      <c r="D11" s="1"/>
      <c r="E11" s="1" t="s">
        <v>86</v>
      </c>
      <c r="F11" s="1" t="s">
        <v>369</v>
      </c>
      <c r="G11" s="1">
        <v>157</v>
      </c>
      <c r="H11" s="1">
        <v>49</v>
      </c>
      <c r="I11" s="1" t="s">
        <v>378</v>
      </c>
      <c r="J11" s="1"/>
      <c r="K11" s="9">
        <f t="shared" si="0"/>
        <v>19.879102600511175</v>
      </c>
      <c r="L11" s="1"/>
      <c r="M11" s="1" t="s">
        <v>511</v>
      </c>
      <c r="O11" s="1" t="s">
        <v>377</v>
      </c>
      <c r="P11" s="1"/>
    </row>
    <row r="12" spans="1:23" x14ac:dyDescent="0.4">
      <c r="A12" s="1">
        <v>11</v>
      </c>
      <c r="B12" s="1"/>
      <c r="C12" s="1" t="s">
        <v>396</v>
      </c>
      <c r="D12" s="1"/>
      <c r="E12" s="1" t="s">
        <v>87</v>
      </c>
      <c r="F12" s="1" t="s">
        <v>372</v>
      </c>
      <c r="G12" s="1">
        <v>180</v>
      </c>
      <c r="H12" s="1">
        <v>73</v>
      </c>
      <c r="I12" s="1" t="s">
        <v>376</v>
      </c>
      <c r="J12" s="1"/>
      <c r="K12" s="9">
        <f t="shared" si="0"/>
        <v>22.530864197530864</v>
      </c>
      <c r="L12" s="1"/>
      <c r="M12" s="1" t="s">
        <v>511</v>
      </c>
    </row>
    <row r="13" spans="1:23" x14ac:dyDescent="0.4">
      <c r="A13" s="1">
        <v>12</v>
      </c>
      <c r="B13" s="1"/>
      <c r="C13" s="1" t="s">
        <v>396</v>
      </c>
      <c r="D13" s="1"/>
      <c r="E13" s="1" t="s">
        <v>88</v>
      </c>
      <c r="F13" s="1" t="s">
        <v>369</v>
      </c>
      <c r="G13" s="1">
        <v>163</v>
      </c>
      <c r="H13" s="1">
        <v>55</v>
      </c>
      <c r="I13" s="1" t="s">
        <v>371</v>
      </c>
      <c r="J13" s="1"/>
      <c r="K13" s="9">
        <f t="shared" si="0"/>
        <v>20.700816741315069</v>
      </c>
      <c r="L13" s="1"/>
      <c r="M13" s="1" t="s">
        <v>511</v>
      </c>
      <c r="O13" s="1" t="s">
        <v>417</v>
      </c>
      <c r="P13" s="1"/>
      <c r="Q13" s="14" t="s">
        <v>419</v>
      </c>
      <c r="R13" t="s">
        <v>420</v>
      </c>
    </row>
    <row r="14" spans="1:23" x14ac:dyDescent="0.4">
      <c r="A14" s="1">
        <v>13</v>
      </c>
      <c r="B14" s="1"/>
      <c r="C14" s="1" t="s">
        <v>396</v>
      </c>
      <c r="D14" s="1"/>
      <c r="E14" s="1" t="s">
        <v>89</v>
      </c>
      <c r="F14" s="1" t="s">
        <v>372</v>
      </c>
      <c r="G14" s="1">
        <v>176</v>
      </c>
      <c r="H14" s="1">
        <v>69</v>
      </c>
      <c r="I14" s="1" t="s">
        <v>378</v>
      </c>
      <c r="J14" s="1"/>
      <c r="K14" s="9">
        <f t="shared" si="0"/>
        <v>22.275309917355372</v>
      </c>
      <c r="L14" s="1"/>
      <c r="M14" s="1" t="s">
        <v>511</v>
      </c>
      <c r="O14" s="1" t="s">
        <v>418</v>
      </c>
      <c r="P14" s="1"/>
    </row>
    <row r="15" spans="1:23" x14ac:dyDescent="0.4">
      <c r="A15" s="1">
        <v>14</v>
      </c>
      <c r="B15" s="1"/>
      <c r="C15" s="1" t="s">
        <v>396</v>
      </c>
      <c r="D15" s="1"/>
      <c r="E15" s="1" t="s">
        <v>90</v>
      </c>
      <c r="F15" s="1" t="s">
        <v>369</v>
      </c>
      <c r="G15" s="1">
        <v>159</v>
      </c>
      <c r="H15" s="1">
        <v>70</v>
      </c>
      <c r="I15" s="1" t="s">
        <v>376</v>
      </c>
      <c r="J15" s="1"/>
      <c r="K15" s="9">
        <f t="shared" si="0"/>
        <v>27.688778133776353</v>
      </c>
      <c r="L15" s="1"/>
      <c r="M15" s="1" t="s">
        <v>386</v>
      </c>
    </row>
    <row r="16" spans="1:23" x14ac:dyDescent="0.4">
      <c r="A16" s="1">
        <v>15</v>
      </c>
      <c r="B16" s="1"/>
      <c r="C16" s="1" t="s">
        <v>396</v>
      </c>
      <c r="D16" s="1"/>
      <c r="E16" s="1" t="s">
        <v>91</v>
      </c>
      <c r="F16" s="1" t="s">
        <v>372</v>
      </c>
      <c r="G16" s="1">
        <v>172</v>
      </c>
      <c r="H16" s="1">
        <v>65</v>
      </c>
      <c r="I16" s="1" t="s">
        <v>371</v>
      </c>
      <c r="J16" s="1"/>
      <c r="K16" s="9">
        <f t="shared" si="0"/>
        <v>21.971335857220122</v>
      </c>
      <c r="L16" s="1"/>
      <c r="M16" s="1" t="s">
        <v>511</v>
      </c>
      <c r="O16" s="1" t="s">
        <v>381</v>
      </c>
      <c r="P16" s="9"/>
      <c r="Q16" s="14" t="s">
        <v>414</v>
      </c>
    </row>
    <row r="17" spans="1:18" x14ac:dyDescent="0.4">
      <c r="A17" s="1">
        <v>16</v>
      </c>
      <c r="B17" s="1"/>
      <c r="C17" s="1" t="s">
        <v>396</v>
      </c>
      <c r="D17" s="1"/>
      <c r="E17" s="1" t="s">
        <v>92</v>
      </c>
      <c r="F17" s="1" t="s">
        <v>369</v>
      </c>
      <c r="G17" s="1">
        <v>166</v>
      </c>
      <c r="H17" s="1">
        <v>58</v>
      </c>
      <c r="I17" s="1" t="s">
        <v>378</v>
      </c>
      <c r="J17" s="1"/>
      <c r="K17" s="9">
        <f t="shared" si="0"/>
        <v>21.048047612135289</v>
      </c>
      <c r="L17" s="1"/>
      <c r="M17" s="1" t="s">
        <v>511</v>
      </c>
      <c r="O17" s="1" t="s">
        <v>382</v>
      </c>
      <c r="P17" s="9"/>
    </row>
    <row r="18" spans="1:18" x14ac:dyDescent="0.4">
      <c r="A18" s="1">
        <v>17</v>
      </c>
      <c r="B18" s="1"/>
      <c r="C18" s="1" t="s">
        <v>396</v>
      </c>
      <c r="D18" s="1"/>
      <c r="E18" s="1" t="s">
        <v>93</v>
      </c>
      <c r="F18" s="1" t="s">
        <v>372</v>
      </c>
      <c r="G18" s="1">
        <v>177</v>
      </c>
      <c r="H18" s="1">
        <v>71</v>
      </c>
      <c r="I18" s="1" t="s">
        <v>376</v>
      </c>
      <c r="J18" s="1"/>
      <c r="K18" s="9">
        <f t="shared" si="0"/>
        <v>22.662708672475979</v>
      </c>
      <c r="L18" s="1"/>
      <c r="M18" s="1" t="s">
        <v>511</v>
      </c>
    </row>
    <row r="19" spans="1:18" x14ac:dyDescent="0.4">
      <c r="A19" s="1">
        <v>18</v>
      </c>
      <c r="B19" s="1"/>
      <c r="C19" s="1" t="s">
        <v>396</v>
      </c>
      <c r="D19" s="1"/>
      <c r="E19" s="1" t="s">
        <v>94</v>
      </c>
      <c r="F19" s="1" t="s">
        <v>369</v>
      </c>
      <c r="G19" s="1">
        <v>161</v>
      </c>
      <c r="H19" s="1">
        <v>53</v>
      </c>
      <c r="I19" s="1" t="s">
        <v>371</v>
      </c>
      <c r="J19" s="1"/>
      <c r="K19" s="9">
        <f t="shared" si="0"/>
        <v>20.446742023841672</v>
      </c>
      <c r="L19" s="1"/>
      <c r="M19" s="1" t="s">
        <v>385</v>
      </c>
      <c r="O19" s="1" t="s">
        <v>383</v>
      </c>
      <c r="P19" s="9"/>
      <c r="Q19" s="14" t="s">
        <v>412</v>
      </c>
      <c r="R19" t="s">
        <v>415</v>
      </c>
    </row>
    <row r="20" spans="1:18" x14ac:dyDescent="0.4">
      <c r="A20" s="1">
        <v>19</v>
      </c>
      <c r="B20" s="1"/>
      <c r="C20" s="1" t="s">
        <v>396</v>
      </c>
      <c r="D20" s="1"/>
      <c r="E20" s="1" t="s">
        <v>95</v>
      </c>
      <c r="F20" s="1" t="s">
        <v>372</v>
      </c>
      <c r="G20" s="1">
        <v>174</v>
      </c>
      <c r="H20" s="1">
        <v>66</v>
      </c>
      <c r="I20" s="1" t="s">
        <v>378</v>
      </c>
      <c r="J20" s="1"/>
      <c r="K20" s="9">
        <f t="shared" si="0"/>
        <v>21.799445105033691</v>
      </c>
      <c r="L20" s="1"/>
      <c r="M20" s="1" t="s">
        <v>511</v>
      </c>
      <c r="O20" s="1" t="s">
        <v>384</v>
      </c>
      <c r="P20" s="9"/>
      <c r="Q20" s="14" t="s">
        <v>412</v>
      </c>
      <c r="R20" t="s">
        <v>416</v>
      </c>
    </row>
    <row r="21" spans="1:18" x14ac:dyDescent="0.4">
      <c r="A21" s="1">
        <v>20</v>
      </c>
      <c r="B21" s="1"/>
      <c r="C21" s="1" t="s">
        <v>396</v>
      </c>
      <c r="D21" s="1"/>
      <c r="E21" s="1" t="s">
        <v>96</v>
      </c>
      <c r="F21" s="1" t="s">
        <v>369</v>
      </c>
      <c r="G21" s="1">
        <v>164</v>
      </c>
      <c r="H21" s="1">
        <v>56</v>
      </c>
      <c r="I21" s="1" t="s">
        <v>376</v>
      </c>
      <c r="J21" s="1"/>
      <c r="K21" s="9">
        <f t="shared" si="0"/>
        <v>20.820939916716245</v>
      </c>
      <c r="L21" s="1"/>
      <c r="M21" s="1" t="s">
        <v>511</v>
      </c>
      <c r="P21" s="13"/>
    </row>
    <row r="22" spans="1:18" x14ac:dyDescent="0.4">
      <c r="A22" s="1">
        <v>21</v>
      </c>
      <c r="B22" s="1"/>
      <c r="C22" s="1" t="s">
        <v>396</v>
      </c>
      <c r="D22" s="1"/>
      <c r="E22" s="1" t="s">
        <v>97</v>
      </c>
      <c r="F22" s="1" t="s">
        <v>372</v>
      </c>
      <c r="G22" s="1">
        <v>179</v>
      </c>
      <c r="H22" s="1">
        <v>110</v>
      </c>
      <c r="I22" s="1" t="s">
        <v>371</v>
      </c>
      <c r="J22" s="1"/>
      <c r="K22" s="9">
        <f t="shared" si="0"/>
        <v>34.331013389095226</v>
      </c>
      <c r="L22" s="1"/>
      <c r="M22" s="1" t="s">
        <v>387</v>
      </c>
      <c r="O22" s="1" t="s">
        <v>75</v>
      </c>
      <c r="P22" s="1"/>
      <c r="Q22" s="14" t="s">
        <v>761</v>
      </c>
      <c r="R22" s="10"/>
    </row>
    <row r="23" spans="1:18" x14ac:dyDescent="0.4">
      <c r="A23" s="1">
        <v>22</v>
      </c>
      <c r="B23" s="1"/>
      <c r="C23" s="1" t="s">
        <v>396</v>
      </c>
      <c r="D23" s="1"/>
      <c r="E23" s="1" t="s">
        <v>98</v>
      </c>
      <c r="F23" s="1" t="s">
        <v>369</v>
      </c>
      <c r="G23" s="1">
        <v>156</v>
      </c>
      <c r="H23" s="1">
        <v>48</v>
      </c>
      <c r="I23" s="1" t="s">
        <v>378</v>
      </c>
      <c r="J23" s="1"/>
      <c r="K23" s="9">
        <f t="shared" si="0"/>
        <v>19.723865877712029</v>
      </c>
      <c r="L23" s="1"/>
      <c r="M23" s="1" t="s">
        <v>511</v>
      </c>
    </row>
    <row r="24" spans="1:18" x14ac:dyDescent="0.4">
      <c r="A24" s="1">
        <v>23</v>
      </c>
      <c r="B24" s="1"/>
      <c r="C24" s="1" t="s">
        <v>396</v>
      </c>
      <c r="D24" s="1"/>
      <c r="E24" s="1" t="s">
        <v>99</v>
      </c>
      <c r="F24" s="1" t="s">
        <v>372</v>
      </c>
      <c r="G24" s="1">
        <v>171</v>
      </c>
      <c r="H24" s="1">
        <v>64</v>
      </c>
      <c r="I24" s="1" t="s">
        <v>376</v>
      </c>
      <c r="J24" s="1"/>
      <c r="K24" s="9">
        <f t="shared" si="0"/>
        <v>21.887076365377382</v>
      </c>
      <c r="L24" s="1"/>
      <c r="M24" s="1" t="s">
        <v>511</v>
      </c>
      <c r="O24" s="1" t="s">
        <v>421</v>
      </c>
      <c r="P24" s="1"/>
      <c r="Q24" s="14" t="s">
        <v>423</v>
      </c>
    </row>
    <row r="25" spans="1:18" x14ac:dyDescent="0.4">
      <c r="A25" s="1">
        <v>24</v>
      </c>
      <c r="B25" s="1"/>
      <c r="C25" s="1" t="s">
        <v>396</v>
      </c>
      <c r="D25" s="1"/>
      <c r="E25" s="1" t="s">
        <v>100</v>
      </c>
      <c r="F25" s="1" t="s">
        <v>369</v>
      </c>
      <c r="G25" s="1">
        <v>167</v>
      </c>
      <c r="H25" s="1">
        <v>59</v>
      </c>
      <c r="I25" s="1" t="s">
        <v>371</v>
      </c>
      <c r="J25" s="1"/>
      <c r="K25" s="9">
        <f t="shared" si="0"/>
        <v>21.155294202015131</v>
      </c>
      <c r="L25" s="1"/>
      <c r="M25" s="1" t="s">
        <v>511</v>
      </c>
      <c r="O25" s="1" t="s">
        <v>422</v>
      </c>
      <c r="P25" s="1"/>
      <c r="Q25" s="14" t="s">
        <v>424</v>
      </c>
    </row>
    <row r="26" spans="1:18" x14ac:dyDescent="0.4">
      <c r="A26" s="1">
        <v>25</v>
      </c>
      <c r="B26" s="1"/>
      <c r="C26" s="1" t="s">
        <v>396</v>
      </c>
      <c r="D26" s="1"/>
      <c r="E26" s="1" t="s">
        <v>101</v>
      </c>
      <c r="F26" s="1" t="s">
        <v>372</v>
      </c>
      <c r="G26" s="1">
        <v>181</v>
      </c>
      <c r="H26" s="1">
        <v>74</v>
      </c>
      <c r="I26" s="1" t="s">
        <v>378</v>
      </c>
      <c r="J26" s="1"/>
      <c r="K26" s="9">
        <f t="shared" si="0"/>
        <v>22.587833094227893</v>
      </c>
      <c r="L26" s="1"/>
      <c r="M26" s="1" t="s">
        <v>511</v>
      </c>
    </row>
    <row r="27" spans="1:18" x14ac:dyDescent="0.4">
      <c r="A27" s="1">
        <v>26</v>
      </c>
      <c r="B27" s="1"/>
      <c r="C27" s="1" t="s">
        <v>396</v>
      </c>
      <c r="D27" s="1"/>
      <c r="E27" s="1" t="s">
        <v>102</v>
      </c>
      <c r="F27" s="1" t="s">
        <v>369</v>
      </c>
      <c r="G27" s="1">
        <v>155</v>
      </c>
      <c r="H27" s="1">
        <v>47</v>
      </c>
      <c r="I27" s="1" t="s">
        <v>376</v>
      </c>
      <c r="J27" s="1"/>
      <c r="K27" s="9">
        <f t="shared" si="0"/>
        <v>19.562955254942764</v>
      </c>
      <c r="L27" s="1"/>
      <c r="M27" s="1" t="s">
        <v>511</v>
      </c>
    </row>
    <row r="28" spans="1:18" x14ac:dyDescent="0.4">
      <c r="A28" s="1">
        <v>27</v>
      </c>
      <c r="B28" s="1"/>
      <c r="C28" s="1" t="s">
        <v>396</v>
      </c>
      <c r="D28" s="1"/>
      <c r="E28" s="1" t="s">
        <v>103</v>
      </c>
      <c r="F28" s="1" t="s">
        <v>372</v>
      </c>
      <c r="G28" s="1">
        <v>183</v>
      </c>
      <c r="H28" s="1">
        <v>76</v>
      </c>
      <c r="I28" s="1" t="s">
        <v>371</v>
      </c>
      <c r="J28" s="1"/>
      <c r="K28" s="9">
        <f t="shared" si="0"/>
        <v>22.694018931589476</v>
      </c>
      <c r="L28" s="1"/>
      <c r="M28" s="1" t="s">
        <v>511</v>
      </c>
    </row>
    <row r="29" spans="1:18" x14ac:dyDescent="0.4">
      <c r="A29" s="1">
        <v>28</v>
      </c>
      <c r="B29" s="1"/>
      <c r="C29" s="1" t="s">
        <v>396</v>
      </c>
      <c r="D29" s="1"/>
      <c r="E29" s="1" t="s">
        <v>104</v>
      </c>
      <c r="F29" s="1" t="s">
        <v>369</v>
      </c>
      <c r="G29" s="1">
        <v>168</v>
      </c>
      <c r="H29" s="1">
        <v>60</v>
      </c>
      <c r="I29" s="1" t="s">
        <v>378</v>
      </c>
      <c r="J29" s="1"/>
      <c r="K29" s="9">
        <f t="shared" si="0"/>
        <v>21.258503401360546</v>
      </c>
      <c r="L29" s="1"/>
      <c r="M29" s="1" t="s">
        <v>511</v>
      </c>
    </row>
    <row r="30" spans="1:18" x14ac:dyDescent="0.4">
      <c r="A30" s="1">
        <v>29</v>
      </c>
      <c r="B30" s="1"/>
      <c r="C30" s="1" t="s">
        <v>396</v>
      </c>
      <c r="D30" s="1"/>
      <c r="E30" s="1" t="s">
        <v>105</v>
      </c>
      <c r="F30" s="1" t="s">
        <v>372</v>
      </c>
      <c r="G30" s="1">
        <v>169</v>
      </c>
      <c r="H30" s="1">
        <v>62</v>
      </c>
      <c r="I30" s="1" t="s">
        <v>376</v>
      </c>
      <c r="J30" s="1"/>
      <c r="K30" s="9">
        <f t="shared" si="0"/>
        <v>21.707923392038097</v>
      </c>
      <c r="L30" s="1"/>
      <c r="M30" s="1" t="s">
        <v>511</v>
      </c>
    </row>
    <row r="31" spans="1:18" x14ac:dyDescent="0.4">
      <c r="A31" s="1">
        <v>30</v>
      </c>
      <c r="B31" s="1"/>
      <c r="C31" s="1" t="s">
        <v>396</v>
      </c>
      <c r="D31" s="1"/>
      <c r="E31" s="1" t="s">
        <v>106</v>
      </c>
      <c r="F31" s="1" t="s">
        <v>369</v>
      </c>
      <c r="G31" s="1">
        <v>154</v>
      </c>
      <c r="H31" s="1">
        <v>46</v>
      </c>
      <c r="I31" s="1" t="s">
        <v>371</v>
      </c>
      <c r="J31" s="1"/>
      <c r="K31" s="9">
        <f t="shared" si="0"/>
        <v>19.396188227357058</v>
      </c>
      <c r="L31" s="1"/>
      <c r="M31" s="1" t="s">
        <v>511</v>
      </c>
    </row>
    <row r="32" spans="1:18" x14ac:dyDescent="0.4">
      <c r="A32" s="1">
        <v>31</v>
      </c>
      <c r="B32" s="1"/>
      <c r="C32" s="1" t="s">
        <v>397</v>
      </c>
      <c r="D32" s="1"/>
      <c r="E32" s="1" t="s">
        <v>669</v>
      </c>
      <c r="F32" s="1" t="s">
        <v>372</v>
      </c>
      <c r="G32" s="1">
        <v>177</v>
      </c>
      <c r="H32" s="1">
        <v>98</v>
      </c>
      <c r="I32" s="1" t="s">
        <v>378</v>
      </c>
      <c r="J32" s="1"/>
      <c r="K32" s="9">
        <f t="shared" si="0"/>
        <v>31.28092182961473</v>
      </c>
      <c r="L32" s="1"/>
      <c r="M32" s="1" t="s">
        <v>511</v>
      </c>
    </row>
    <row r="33" spans="1:13" x14ac:dyDescent="0.4">
      <c r="A33" s="1">
        <v>32</v>
      </c>
      <c r="B33" s="1"/>
      <c r="C33" s="1" t="s">
        <v>397</v>
      </c>
      <c r="D33" s="1"/>
      <c r="E33" s="1" t="s">
        <v>670</v>
      </c>
      <c r="F33" s="1" t="s">
        <v>369</v>
      </c>
      <c r="G33" s="1">
        <v>163</v>
      </c>
      <c r="H33" s="1">
        <v>55</v>
      </c>
      <c r="I33" s="1" t="s">
        <v>376</v>
      </c>
      <c r="J33" s="1"/>
      <c r="K33" s="9">
        <f t="shared" si="0"/>
        <v>20.700816741315069</v>
      </c>
      <c r="L33" s="1"/>
      <c r="M33" s="1" t="s">
        <v>511</v>
      </c>
    </row>
    <row r="34" spans="1:13" x14ac:dyDescent="0.4">
      <c r="A34" s="1">
        <v>33</v>
      </c>
      <c r="B34" s="1"/>
      <c r="C34" s="1" t="s">
        <v>397</v>
      </c>
      <c r="D34" s="1"/>
      <c r="E34" s="1" t="s">
        <v>671</v>
      </c>
      <c r="F34" s="1" t="s">
        <v>372</v>
      </c>
      <c r="G34" s="1">
        <v>180</v>
      </c>
      <c r="H34" s="1">
        <v>73</v>
      </c>
      <c r="I34" s="1" t="s">
        <v>371</v>
      </c>
      <c r="J34" s="1"/>
      <c r="K34" s="9">
        <f t="shared" si="0"/>
        <v>22.530864197530864</v>
      </c>
      <c r="L34" s="1"/>
      <c r="M34" s="1" t="s">
        <v>511</v>
      </c>
    </row>
    <row r="35" spans="1:13" x14ac:dyDescent="0.4">
      <c r="A35" s="1">
        <v>34</v>
      </c>
      <c r="B35" s="1"/>
      <c r="C35" s="1" t="s">
        <v>397</v>
      </c>
      <c r="D35" s="1"/>
      <c r="E35" s="1" t="s">
        <v>672</v>
      </c>
      <c r="F35" s="1" t="s">
        <v>369</v>
      </c>
      <c r="G35" s="1">
        <v>159</v>
      </c>
      <c r="H35" s="1">
        <v>51</v>
      </c>
      <c r="I35" s="1" t="s">
        <v>378</v>
      </c>
      <c r="J35" s="1"/>
      <c r="K35" s="9">
        <f t="shared" si="0"/>
        <v>20.173252640322769</v>
      </c>
      <c r="L35" s="1"/>
      <c r="M35" s="1" t="s">
        <v>511</v>
      </c>
    </row>
    <row r="36" spans="1:13" x14ac:dyDescent="0.4">
      <c r="A36" s="1">
        <v>35</v>
      </c>
      <c r="B36" s="1"/>
      <c r="C36" s="1" t="s">
        <v>397</v>
      </c>
      <c r="D36" s="1"/>
      <c r="E36" s="1" t="s">
        <v>673</v>
      </c>
      <c r="F36" s="1" t="s">
        <v>372</v>
      </c>
      <c r="G36" s="1">
        <v>175</v>
      </c>
      <c r="H36" s="1">
        <v>68</v>
      </c>
      <c r="I36" s="1" t="s">
        <v>376</v>
      </c>
      <c r="J36" s="1"/>
      <c r="K36" s="9">
        <f t="shared" si="0"/>
        <v>22.204081632653061</v>
      </c>
      <c r="L36" s="1"/>
      <c r="M36" s="1" t="s">
        <v>511</v>
      </c>
    </row>
    <row r="37" spans="1:13" x14ac:dyDescent="0.4">
      <c r="A37" s="1">
        <v>36</v>
      </c>
      <c r="B37" s="1"/>
      <c r="C37" s="1" t="s">
        <v>397</v>
      </c>
      <c r="D37" s="1"/>
      <c r="E37" s="1" t="s">
        <v>674</v>
      </c>
      <c r="F37" s="1" t="s">
        <v>369</v>
      </c>
      <c r="G37" s="1">
        <v>166</v>
      </c>
      <c r="H37" s="1">
        <v>58</v>
      </c>
      <c r="I37" s="1" t="s">
        <v>371</v>
      </c>
      <c r="J37" s="1"/>
      <c r="K37" s="9">
        <f t="shared" si="0"/>
        <v>21.048047612135289</v>
      </c>
      <c r="L37" s="1"/>
      <c r="M37" s="1" t="s">
        <v>511</v>
      </c>
    </row>
    <row r="38" spans="1:13" x14ac:dyDescent="0.4">
      <c r="A38" s="1">
        <v>37</v>
      </c>
      <c r="B38" s="1"/>
      <c r="C38" s="1" t="s">
        <v>397</v>
      </c>
      <c r="D38" s="1"/>
      <c r="E38" s="1" t="s">
        <v>675</v>
      </c>
      <c r="F38" s="1" t="s">
        <v>372</v>
      </c>
      <c r="G38" s="1">
        <v>172</v>
      </c>
      <c r="H38" s="1">
        <v>65</v>
      </c>
      <c r="I38" s="1" t="s">
        <v>378</v>
      </c>
      <c r="J38" s="1"/>
      <c r="K38" s="9">
        <f t="shared" si="0"/>
        <v>21.971335857220122</v>
      </c>
      <c r="L38" s="1"/>
      <c r="M38" s="1" t="s">
        <v>511</v>
      </c>
    </row>
    <row r="39" spans="1:13" x14ac:dyDescent="0.4">
      <c r="A39" s="1">
        <v>38</v>
      </c>
      <c r="B39" s="1"/>
      <c r="C39" s="1" t="s">
        <v>397</v>
      </c>
      <c r="D39" s="1"/>
      <c r="E39" s="1" t="s">
        <v>676</v>
      </c>
      <c r="F39" s="1" t="s">
        <v>369</v>
      </c>
      <c r="G39" s="1">
        <v>157</v>
      </c>
      <c r="H39" s="1">
        <v>49</v>
      </c>
      <c r="I39" s="1" t="s">
        <v>376</v>
      </c>
      <c r="J39" s="1"/>
      <c r="K39" s="9">
        <f t="shared" si="0"/>
        <v>19.879102600511175</v>
      </c>
      <c r="L39" s="1"/>
      <c r="M39" s="1" t="s">
        <v>511</v>
      </c>
    </row>
    <row r="40" spans="1:13" x14ac:dyDescent="0.4">
      <c r="A40" s="1">
        <v>39</v>
      </c>
      <c r="B40" s="1"/>
      <c r="C40" s="1" t="s">
        <v>397</v>
      </c>
      <c r="D40" s="1"/>
      <c r="E40" s="1" t="s">
        <v>677</v>
      </c>
      <c r="F40" s="1" t="s">
        <v>372</v>
      </c>
      <c r="G40" s="1">
        <v>178</v>
      </c>
      <c r="H40" s="1">
        <v>71</v>
      </c>
      <c r="I40" s="1" t="s">
        <v>371</v>
      </c>
      <c r="J40" s="1"/>
      <c r="K40" s="9">
        <f t="shared" si="0"/>
        <v>22.408786769347305</v>
      </c>
      <c r="L40" s="1"/>
      <c r="M40" s="1" t="s">
        <v>511</v>
      </c>
    </row>
    <row r="41" spans="1:13" x14ac:dyDescent="0.4">
      <c r="A41" s="1">
        <v>40</v>
      </c>
      <c r="B41" s="1"/>
      <c r="C41" s="1" t="s">
        <v>397</v>
      </c>
      <c r="D41" s="1"/>
      <c r="E41" s="1" t="s">
        <v>678</v>
      </c>
      <c r="F41" s="1" t="s">
        <v>369</v>
      </c>
      <c r="G41" s="1">
        <v>162</v>
      </c>
      <c r="H41" s="1">
        <v>54</v>
      </c>
      <c r="I41" s="1" t="s">
        <v>378</v>
      </c>
      <c r="J41" s="1"/>
      <c r="K41" s="9">
        <f t="shared" si="0"/>
        <v>20.576131687242793</v>
      </c>
      <c r="L41" s="1"/>
      <c r="M41" s="1" t="s">
        <v>511</v>
      </c>
    </row>
    <row r="42" spans="1:13" x14ac:dyDescent="0.4">
      <c r="A42" s="1">
        <v>41</v>
      </c>
      <c r="B42" s="1"/>
      <c r="C42" s="1" t="s">
        <v>397</v>
      </c>
      <c r="D42" s="1"/>
      <c r="E42" s="1" t="s">
        <v>679</v>
      </c>
      <c r="F42" s="1" t="s">
        <v>372</v>
      </c>
      <c r="G42" s="1">
        <v>176</v>
      </c>
      <c r="H42" s="1">
        <v>69</v>
      </c>
      <c r="I42" s="1" t="s">
        <v>376</v>
      </c>
      <c r="J42" s="1"/>
      <c r="K42" s="9">
        <f t="shared" si="0"/>
        <v>22.275309917355372</v>
      </c>
      <c r="L42" s="1"/>
      <c r="M42" s="1" t="s">
        <v>511</v>
      </c>
    </row>
    <row r="43" spans="1:13" x14ac:dyDescent="0.4">
      <c r="A43" s="1">
        <v>42</v>
      </c>
      <c r="B43" s="1"/>
      <c r="C43" s="1" t="s">
        <v>397</v>
      </c>
      <c r="D43" s="1"/>
      <c r="E43" s="1" t="s">
        <v>680</v>
      </c>
      <c r="F43" s="1" t="s">
        <v>369</v>
      </c>
      <c r="G43" s="1">
        <v>160</v>
      </c>
      <c r="H43" s="1">
        <v>52</v>
      </c>
      <c r="I43" s="1" t="s">
        <v>371</v>
      </c>
      <c r="J43" s="1"/>
      <c r="K43" s="9">
        <f t="shared" si="0"/>
        <v>20.312499999999996</v>
      </c>
      <c r="L43" s="1"/>
      <c r="M43" s="1" t="s">
        <v>388</v>
      </c>
    </row>
    <row r="44" spans="1:13" x14ac:dyDescent="0.4">
      <c r="A44" s="1">
        <v>43</v>
      </c>
      <c r="B44" s="1"/>
      <c r="C44" s="1" t="s">
        <v>397</v>
      </c>
      <c r="D44" s="1"/>
      <c r="E44" s="1" t="s">
        <v>681</v>
      </c>
      <c r="F44" s="1" t="s">
        <v>372</v>
      </c>
      <c r="G44" s="1">
        <v>174</v>
      </c>
      <c r="H44" s="1">
        <v>67</v>
      </c>
      <c r="I44" s="1" t="s">
        <v>378</v>
      </c>
      <c r="J44" s="1"/>
      <c r="K44" s="9">
        <f t="shared" si="0"/>
        <v>22.129739727837229</v>
      </c>
      <c r="L44" s="1"/>
      <c r="M44" s="1" t="s">
        <v>511</v>
      </c>
    </row>
    <row r="45" spans="1:13" x14ac:dyDescent="0.4">
      <c r="A45" s="1">
        <v>44</v>
      </c>
      <c r="B45" s="1"/>
      <c r="C45" s="1" t="s">
        <v>397</v>
      </c>
      <c r="D45" s="1"/>
      <c r="E45" s="1" t="s">
        <v>682</v>
      </c>
      <c r="F45" s="1" t="s">
        <v>369</v>
      </c>
      <c r="G45" s="1">
        <v>165</v>
      </c>
      <c r="H45" s="1">
        <v>57</v>
      </c>
      <c r="I45" s="1" t="s">
        <v>376</v>
      </c>
      <c r="J45" s="1"/>
      <c r="K45" s="9">
        <f t="shared" si="0"/>
        <v>20.936639118457304</v>
      </c>
      <c r="L45" s="1"/>
      <c r="M45" s="1" t="s">
        <v>511</v>
      </c>
    </row>
    <row r="46" spans="1:13" x14ac:dyDescent="0.4">
      <c r="A46" s="1">
        <v>45</v>
      </c>
      <c r="B46" s="1"/>
      <c r="C46" s="1" t="s">
        <v>397</v>
      </c>
      <c r="D46" s="1"/>
      <c r="E46" s="1" t="s">
        <v>683</v>
      </c>
      <c r="F46" s="1" t="s">
        <v>372</v>
      </c>
      <c r="G46" s="1">
        <v>181</v>
      </c>
      <c r="H46" s="1">
        <v>74</v>
      </c>
      <c r="I46" s="1" t="s">
        <v>371</v>
      </c>
      <c r="J46" s="1"/>
      <c r="K46" s="9">
        <f t="shared" si="0"/>
        <v>22.587833094227893</v>
      </c>
      <c r="L46" s="1"/>
      <c r="M46" s="1" t="s">
        <v>389</v>
      </c>
    </row>
    <row r="47" spans="1:13" x14ac:dyDescent="0.4">
      <c r="A47" s="1">
        <v>46</v>
      </c>
      <c r="B47" s="1"/>
      <c r="C47" s="1" t="s">
        <v>397</v>
      </c>
      <c r="D47" s="1"/>
      <c r="E47" s="1" t="s">
        <v>684</v>
      </c>
      <c r="F47" s="1" t="s">
        <v>369</v>
      </c>
      <c r="G47" s="1">
        <v>158</v>
      </c>
      <c r="H47" s="1">
        <v>65</v>
      </c>
      <c r="I47" s="1" t="s">
        <v>378</v>
      </c>
      <c r="J47" s="1"/>
      <c r="K47" s="9">
        <f t="shared" si="0"/>
        <v>26.037493991347535</v>
      </c>
      <c r="L47" s="1"/>
      <c r="M47" s="1" t="s">
        <v>511</v>
      </c>
    </row>
    <row r="48" spans="1:13" x14ac:dyDescent="0.4">
      <c r="A48" s="1">
        <v>47</v>
      </c>
      <c r="B48" s="1"/>
      <c r="C48" s="1" t="s">
        <v>397</v>
      </c>
      <c r="D48" s="1"/>
      <c r="E48" s="1" t="s">
        <v>685</v>
      </c>
      <c r="F48" s="1" t="s">
        <v>372</v>
      </c>
      <c r="G48" s="1">
        <v>173</v>
      </c>
      <c r="H48" s="1">
        <v>66</v>
      </c>
      <c r="I48" s="1" t="s">
        <v>376</v>
      </c>
      <c r="J48" s="1"/>
      <c r="K48" s="9">
        <f t="shared" si="0"/>
        <v>22.052190183434128</v>
      </c>
      <c r="L48" s="1"/>
      <c r="M48" s="1" t="s">
        <v>511</v>
      </c>
    </row>
    <row r="49" spans="1:13" x14ac:dyDescent="0.4">
      <c r="A49" s="1">
        <v>48</v>
      </c>
      <c r="B49" s="1"/>
      <c r="C49" s="1" t="s">
        <v>397</v>
      </c>
      <c r="D49" s="1"/>
      <c r="E49" s="1" t="s">
        <v>686</v>
      </c>
      <c r="F49" s="1" t="s">
        <v>369</v>
      </c>
      <c r="G49" s="1">
        <v>161</v>
      </c>
      <c r="H49" s="1">
        <v>53</v>
      </c>
      <c r="I49" s="1" t="s">
        <v>371</v>
      </c>
      <c r="J49" s="1"/>
      <c r="K49" s="9">
        <f t="shared" si="0"/>
        <v>20.446742023841672</v>
      </c>
      <c r="L49" s="1"/>
      <c r="M49" s="1" t="s">
        <v>511</v>
      </c>
    </row>
    <row r="50" spans="1:13" x14ac:dyDescent="0.4">
      <c r="A50" s="1">
        <v>49</v>
      </c>
      <c r="B50" s="1"/>
      <c r="C50" s="1" t="s">
        <v>397</v>
      </c>
      <c r="D50" s="1"/>
      <c r="E50" s="1" t="s">
        <v>687</v>
      </c>
      <c r="F50" s="1" t="s">
        <v>372</v>
      </c>
      <c r="G50" s="1">
        <v>179</v>
      </c>
      <c r="H50" s="1">
        <v>88</v>
      </c>
      <c r="I50" s="1" t="s">
        <v>378</v>
      </c>
      <c r="J50" s="1"/>
      <c r="K50" s="9">
        <f t="shared" si="0"/>
        <v>27.464810711276179</v>
      </c>
      <c r="L50" s="1"/>
      <c r="M50" s="1" t="s">
        <v>511</v>
      </c>
    </row>
    <row r="51" spans="1:13" x14ac:dyDescent="0.4">
      <c r="A51" s="1">
        <v>50</v>
      </c>
      <c r="B51" s="1"/>
      <c r="C51" s="1" t="s">
        <v>397</v>
      </c>
      <c r="D51" s="1"/>
      <c r="E51" s="1" t="s">
        <v>688</v>
      </c>
      <c r="F51" s="1" t="s">
        <v>369</v>
      </c>
      <c r="G51" s="1">
        <v>156</v>
      </c>
      <c r="H51" s="1">
        <v>48</v>
      </c>
      <c r="I51" s="1" t="s">
        <v>376</v>
      </c>
      <c r="J51" s="1"/>
      <c r="K51" s="9">
        <f t="shared" si="0"/>
        <v>19.723865877712029</v>
      </c>
      <c r="L51" s="1"/>
      <c r="M51" s="1" t="s">
        <v>511</v>
      </c>
    </row>
    <row r="52" spans="1:13" x14ac:dyDescent="0.4">
      <c r="A52" s="1">
        <v>51</v>
      </c>
      <c r="B52" s="1"/>
      <c r="C52" s="1" t="s">
        <v>397</v>
      </c>
      <c r="D52" s="1"/>
      <c r="E52" s="1" t="s">
        <v>689</v>
      </c>
      <c r="F52" s="1" t="s">
        <v>372</v>
      </c>
      <c r="G52" s="1">
        <v>170</v>
      </c>
      <c r="H52" s="1">
        <v>99</v>
      </c>
      <c r="I52" s="1" t="s">
        <v>371</v>
      </c>
      <c r="J52" s="1"/>
      <c r="K52" s="9">
        <f t="shared" si="0"/>
        <v>34.256055363321806</v>
      </c>
      <c r="L52" s="1"/>
      <c r="M52" s="1" t="s">
        <v>511</v>
      </c>
    </row>
    <row r="53" spans="1:13" x14ac:dyDescent="0.4">
      <c r="A53" s="1">
        <v>52</v>
      </c>
      <c r="B53" s="1"/>
      <c r="C53" s="1" t="s">
        <v>397</v>
      </c>
      <c r="D53" s="1"/>
      <c r="E53" s="1" t="s">
        <v>690</v>
      </c>
      <c r="F53" s="1" t="s">
        <v>369</v>
      </c>
      <c r="G53" s="1">
        <v>164</v>
      </c>
      <c r="H53" s="1">
        <v>56</v>
      </c>
      <c r="I53" s="1" t="s">
        <v>378</v>
      </c>
      <c r="J53" s="1"/>
      <c r="K53" s="9">
        <f t="shared" si="0"/>
        <v>20.820939916716245</v>
      </c>
      <c r="L53" s="1"/>
      <c r="M53" s="1" t="s">
        <v>511</v>
      </c>
    </row>
    <row r="54" spans="1:13" x14ac:dyDescent="0.4">
      <c r="A54" s="1">
        <v>53</v>
      </c>
      <c r="B54" s="1"/>
      <c r="C54" s="1" t="s">
        <v>397</v>
      </c>
      <c r="D54" s="1"/>
      <c r="E54" s="1" t="s">
        <v>691</v>
      </c>
      <c r="F54" s="1" t="s">
        <v>372</v>
      </c>
      <c r="G54" s="1">
        <v>182</v>
      </c>
      <c r="H54" s="1">
        <v>75</v>
      </c>
      <c r="I54" s="1" t="s">
        <v>376</v>
      </c>
      <c r="J54" s="1"/>
      <c r="K54" s="9">
        <f t="shared" si="0"/>
        <v>22.642192971863299</v>
      </c>
      <c r="L54" s="1"/>
      <c r="M54" s="1" t="s">
        <v>511</v>
      </c>
    </row>
    <row r="55" spans="1:13" x14ac:dyDescent="0.4">
      <c r="A55" s="1">
        <v>54</v>
      </c>
      <c r="B55" s="1"/>
      <c r="C55" s="1" t="s">
        <v>397</v>
      </c>
      <c r="D55" s="1"/>
      <c r="E55" s="1" t="s">
        <v>692</v>
      </c>
      <c r="F55" s="1" t="s">
        <v>369</v>
      </c>
      <c r="G55" s="1">
        <v>167</v>
      </c>
      <c r="H55" s="1">
        <v>59</v>
      </c>
      <c r="I55" s="1" t="s">
        <v>371</v>
      </c>
      <c r="J55" s="1"/>
      <c r="K55" s="9">
        <f t="shared" si="0"/>
        <v>21.155294202015131</v>
      </c>
      <c r="L55" s="1"/>
      <c r="M55" s="1" t="s">
        <v>511</v>
      </c>
    </row>
    <row r="56" spans="1:13" x14ac:dyDescent="0.4">
      <c r="A56" s="1">
        <v>55</v>
      </c>
      <c r="B56" s="1"/>
      <c r="C56" s="1" t="s">
        <v>397</v>
      </c>
      <c r="D56" s="1"/>
      <c r="E56" s="1" t="s">
        <v>693</v>
      </c>
      <c r="F56" s="1" t="s">
        <v>372</v>
      </c>
      <c r="G56" s="1">
        <v>171</v>
      </c>
      <c r="H56" s="1">
        <v>64</v>
      </c>
      <c r="I56" s="1" t="s">
        <v>378</v>
      </c>
      <c r="J56" s="1"/>
      <c r="K56" s="9">
        <f t="shared" si="0"/>
        <v>21.887076365377382</v>
      </c>
      <c r="L56" s="1"/>
      <c r="M56" s="1" t="s">
        <v>511</v>
      </c>
    </row>
    <row r="57" spans="1:13" x14ac:dyDescent="0.4">
      <c r="A57" s="1">
        <v>56</v>
      </c>
      <c r="B57" s="1"/>
      <c r="C57" s="1" t="s">
        <v>397</v>
      </c>
      <c r="D57" s="1"/>
      <c r="E57" s="1" t="s">
        <v>694</v>
      </c>
      <c r="F57" s="1" t="s">
        <v>369</v>
      </c>
      <c r="G57" s="1">
        <v>155</v>
      </c>
      <c r="H57" s="1">
        <v>47</v>
      </c>
      <c r="I57" s="1" t="s">
        <v>376</v>
      </c>
      <c r="J57" s="1"/>
      <c r="K57" s="9">
        <f t="shared" si="0"/>
        <v>19.562955254942764</v>
      </c>
      <c r="L57" s="1"/>
      <c r="M57" s="1" t="s">
        <v>511</v>
      </c>
    </row>
    <row r="58" spans="1:13" x14ac:dyDescent="0.4">
      <c r="A58" s="1">
        <v>57</v>
      </c>
      <c r="B58" s="1"/>
      <c r="C58" s="1" t="s">
        <v>397</v>
      </c>
      <c r="D58" s="1"/>
      <c r="E58" s="1" t="s">
        <v>695</v>
      </c>
      <c r="F58" s="1" t="s">
        <v>372</v>
      </c>
      <c r="G58" s="1">
        <v>183</v>
      </c>
      <c r="H58" s="1">
        <v>76</v>
      </c>
      <c r="I58" s="1" t="s">
        <v>371</v>
      </c>
      <c r="J58" s="1"/>
      <c r="K58" s="9">
        <f t="shared" si="0"/>
        <v>22.694018931589476</v>
      </c>
      <c r="L58" s="1"/>
      <c r="M58" s="1" t="s">
        <v>511</v>
      </c>
    </row>
    <row r="59" spans="1:13" x14ac:dyDescent="0.4">
      <c r="A59" s="1">
        <v>58</v>
      </c>
      <c r="B59" s="1"/>
      <c r="C59" s="1" t="s">
        <v>397</v>
      </c>
      <c r="D59" s="1"/>
      <c r="E59" s="1" t="s">
        <v>696</v>
      </c>
      <c r="F59" s="1" t="s">
        <v>369</v>
      </c>
      <c r="G59" s="1">
        <v>168</v>
      </c>
      <c r="H59" s="1">
        <v>60</v>
      </c>
      <c r="I59" s="1" t="s">
        <v>378</v>
      </c>
      <c r="J59" s="1"/>
      <c r="K59" s="9">
        <f t="shared" si="0"/>
        <v>21.258503401360546</v>
      </c>
      <c r="L59" s="1"/>
      <c r="M59" s="1" t="s">
        <v>511</v>
      </c>
    </row>
    <row r="60" spans="1:13" x14ac:dyDescent="0.4">
      <c r="A60" s="1">
        <v>59</v>
      </c>
      <c r="B60" s="1"/>
      <c r="C60" s="1" t="s">
        <v>397</v>
      </c>
      <c r="D60" s="1"/>
      <c r="E60" s="1" t="s">
        <v>697</v>
      </c>
      <c r="F60" s="1" t="s">
        <v>372</v>
      </c>
      <c r="G60" s="1">
        <v>176</v>
      </c>
      <c r="H60" s="1">
        <v>69</v>
      </c>
      <c r="I60" s="1" t="s">
        <v>376</v>
      </c>
      <c r="J60" s="1"/>
      <c r="K60" s="9">
        <f t="shared" si="0"/>
        <v>22.275309917355372</v>
      </c>
      <c r="L60" s="1"/>
      <c r="M60" s="1" t="s">
        <v>511</v>
      </c>
    </row>
    <row r="61" spans="1:13" x14ac:dyDescent="0.4">
      <c r="A61" s="1">
        <v>60</v>
      </c>
      <c r="B61" s="1"/>
      <c r="C61" s="1" t="s">
        <v>397</v>
      </c>
      <c r="D61" s="1"/>
      <c r="E61" s="1" t="s">
        <v>698</v>
      </c>
      <c r="F61" s="1" t="s">
        <v>369</v>
      </c>
      <c r="G61" s="1">
        <v>159</v>
      </c>
      <c r="H61" s="1">
        <v>51</v>
      </c>
      <c r="I61" s="1" t="s">
        <v>371</v>
      </c>
      <c r="J61" s="1"/>
      <c r="K61" s="9">
        <f t="shared" si="0"/>
        <v>20.173252640322769</v>
      </c>
      <c r="L61" s="1"/>
      <c r="M61" s="1" t="s">
        <v>511</v>
      </c>
    </row>
    <row r="62" spans="1:13" x14ac:dyDescent="0.4">
      <c r="A62" s="1">
        <v>61</v>
      </c>
      <c r="B62" s="1"/>
      <c r="C62" s="1" t="s">
        <v>398</v>
      </c>
      <c r="D62" s="1"/>
      <c r="E62" s="1" t="s">
        <v>699</v>
      </c>
      <c r="F62" s="1" t="s">
        <v>372</v>
      </c>
      <c r="G62" s="1">
        <v>180</v>
      </c>
      <c r="H62" s="1">
        <v>73</v>
      </c>
      <c r="I62" s="1" t="s">
        <v>378</v>
      </c>
      <c r="J62" s="1"/>
      <c r="K62" s="9">
        <f t="shared" si="0"/>
        <v>22.530864197530864</v>
      </c>
      <c r="L62" s="1"/>
      <c r="M62" s="1" t="s">
        <v>511</v>
      </c>
    </row>
    <row r="63" spans="1:13" x14ac:dyDescent="0.4">
      <c r="A63" s="1">
        <v>62</v>
      </c>
      <c r="B63" s="1"/>
      <c r="C63" s="1" t="s">
        <v>398</v>
      </c>
      <c r="D63" s="1"/>
      <c r="E63" s="1" t="s">
        <v>700</v>
      </c>
      <c r="F63" s="1" t="s">
        <v>369</v>
      </c>
      <c r="G63" s="1">
        <v>163</v>
      </c>
      <c r="H63" s="1">
        <v>55</v>
      </c>
      <c r="I63" s="1" t="s">
        <v>376</v>
      </c>
      <c r="J63" s="1"/>
      <c r="K63" s="9">
        <f t="shared" si="0"/>
        <v>20.700816741315069</v>
      </c>
      <c r="L63" s="1"/>
      <c r="M63" s="1" t="s">
        <v>388</v>
      </c>
    </row>
    <row r="64" spans="1:13" x14ac:dyDescent="0.4">
      <c r="A64" s="1">
        <v>63</v>
      </c>
      <c r="B64" s="1"/>
      <c r="C64" s="1" t="s">
        <v>398</v>
      </c>
      <c r="D64" s="1"/>
      <c r="E64" s="1" t="s">
        <v>701</v>
      </c>
      <c r="F64" s="1" t="s">
        <v>372</v>
      </c>
      <c r="G64" s="1">
        <v>174</v>
      </c>
      <c r="H64" s="1">
        <v>88</v>
      </c>
      <c r="I64" s="1" t="s">
        <v>371</v>
      </c>
      <c r="J64" s="1"/>
      <c r="K64" s="9">
        <f t="shared" si="0"/>
        <v>29.065926806711587</v>
      </c>
      <c r="L64" s="1"/>
      <c r="M64" s="1" t="s">
        <v>389</v>
      </c>
    </row>
    <row r="65" spans="1:13" x14ac:dyDescent="0.4">
      <c r="A65" s="1">
        <v>64</v>
      </c>
      <c r="B65" s="1"/>
      <c r="C65" s="1" t="s">
        <v>398</v>
      </c>
      <c r="D65" s="1"/>
      <c r="E65" s="1" t="s">
        <v>702</v>
      </c>
      <c r="F65" s="1" t="s">
        <v>369</v>
      </c>
      <c r="G65" s="1">
        <v>157</v>
      </c>
      <c r="H65" s="1">
        <v>49</v>
      </c>
      <c r="I65" s="1" t="s">
        <v>378</v>
      </c>
      <c r="J65" s="1"/>
      <c r="K65" s="9">
        <f t="shared" si="0"/>
        <v>19.879102600511175</v>
      </c>
      <c r="L65" s="1"/>
      <c r="M65" s="1" t="s">
        <v>511</v>
      </c>
    </row>
    <row r="66" spans="1:13" x14ac:dyDescent="0.4">
      <c r="A66" s="1">
        <v>65</v>
      </c>
      <c r="B66" s="1"/>
      <c r="C66" s="1" t="s">
        <v>398</v>
      </c>
      <c r="D66" s="1"/>
      <c r="E66" s="1" t="s">
        <v>703</v>
      </c>
      <c r="F66" s="1" t="s">
        <v>372</v>
      </c>
      <c r="G66" s="1">
        <v>178</v>
      </c>
      <c r="H66" s="1">
        <v>71</v>
      </c>
      <c r="I66" s="1" t="s">
        <v>376</v>
      </c>
      <c r="J66" s="1"/>
      <c r="K66" s="9">
        <f t="shared" si="0"/>
        <v>22.408786769347305</v>
      </c>
      <c r="L66" s="1"/>
      <c r="M66" s="1" t="s">
        <v>511</v>
      </c>
    </row>
    <row r="67" spans="1:13" x14ac:dyDescent="0.4">
      <c r="A67" s="1">
        <v>66</v>
      </c>
      <c r="B67" s="1"/>
      <c r="C67" s="1" t="s">
        <v>398</v>
      </c>
      <c r="D67" s="1"/>
      <c r="E67" s="1" t="s">
        <v>704</v>
      </c>
      <c r="F67" s="1" t="s">
        <v>369</v>
      </c>
      <c r="G67" s="1">
        <v>165</v>
      </c>
      <c r="H67" s="1">
        <v>57</v>
      </c>
      <c r="I67" s="1" t="s">
        <v>371</v>
      </c>
      <c r="J67" s="1"/>
      <c r="K67" s="9">
        <f t="shared" ref="K67:K130" si="1">H67/(G67/100)^2</f>
        <v>20.936639118457304</v>
      </c>
      <c r="L67" s="1"/>
      <c r="M67" s="1" t="s">
        <v>511</v>
      </c>
    </row>
    <row r="68" spans="1:13" x14ac:dyDescent="0.4">
      <c r="A68" s="1">
        <v>67</v>
      </c>
      <c r="B68" s="1"/>
      <c r="C68" s="1" t="s">
        <v>398</v>
      </c>
      <c r="D68" s="1"/>
      <c r="E68" s="1" t="s">
        <v>705</v>
      </c>
      <c r="F68" s="1" t="s">
        <v>372</v>
      </c>
      <c r="G68" s="1">
        <v>172</v>
      </c>
      <c r="H68" s="1">
        <v>65</v>
      </c>
      <c r="I68" s="1" t="s">
        <v>378</v>
      </c>
      <c r="J68" s="1"/>
      <c r="K68" s="9">
        <f t="shared" si="1"/>
        <v>21.971335857220122</v>
      </c>
      <c r="L68" s="1"/>
      <c r="M68" s="1" t="s">
        <v>511</v>
      </c>
    </row>
    <row r="69" spans="1:13" x14ac:dyDescent="0.4">
      <c r="A69" s="1">
        <v>68</v>
      </c>
      <c r="B69" s="1"/>
      <c r="C69" s="1" t="s">
        <v>398</v>
      </c>
      <c r="D69" s="1"/>
      <c r="E69" s="1" t="s">
        <v>706</v>
      </c>
      <c r="F69" s="1" t="s">
        <v>369</v>
      </c>
      <c r="G69" s="1">
        <v>160</v>
      </c>
      <c r="H69" s="1">
        <v>52</v>
      </c>
      <c r="I69" s="1" t="s">
        <v>376</v>
      </c>
      <c r="J69" s="1"/>
      <c r="K69" s="9">
        <f t="shared" si="1"/>
        <v>20.312499999999996</v>
      </c>
      <c r="L69" s="1"/>
      <c r="M69" s="1" t="s">
        <v>511</v>
      </c>
    </row>
    <row r="70" spans="1:13" x14ac:dyDescent="0.4">
      <c r="A70" s="1">
        <v>69</v>
      </c>
      <c r="B70" s="1"/>
      <c r="C70" s="1" t="s">
        <v>398</v>
      </c>
      <c r="D70" s="1"/>
      <c r="E70" s="1" t="s">
        <v>707</v>
      </c>
      <c r="F70" s="1" t="s">
        <v>372</v>
      </c>
      <c r="G70" s="1">
        <v>181</v>
      </c>
      <c r="H70" s="1">
        <v>74</v>
      </c>
      <c r="I70" s="1" t="s">
        <v>371</v>
      </c>
      <c r="J70" s="1"/>
      <c r="K70" s="9">
        <f t="shared" si="1"/>
        <v>22.587833094227893</v>
      </c>
      <c r="L70" s="1"/>
      <c r="M70" s="1" t="s">
        <v>511</v>
      </c>
    </row>
    <row r="71" spans="1:13" x14ac:dyDescent="0.4">
      <c r="A71" s="1">
        <v>70</v>
      </c>
      <c r="B71" s="1"/>
      <c r="C71" s="1" t="s">
        <v>398</v>
      </c>
      <c r="D71" s="1"/>
      <c r="E71" s="1" t="s">
        <v>708</v>
      </c>
      <c r="F71" s="1" t="s">
        <v>369</v>
      </c>
      <c r="G71" s="1">
        <v>158</v>
      </c>
      <c r="H71" s="1">
        <v>50</v>
      </c>
      <c r="I71" s="1" t="s">
        <v>378</v>
      </c>
      <c r="J71" s="1"/>
      <c r="K71" s="9">
        <f t="shared" si="1"/>
        <v>20.028841531805796</v>
      </c>
      <c r="L71" s="1"/>
      <c r="M71" s="1" t="s">
        <v>511</v>
      </c>
    </row>
    <row r="72" spans="1:13" x14ac:dyDescent="0.4">
      <c r="A72" s="1">
        <v>71</v>
      </c>
      <c r="B72" s="1"/>
      <c r="C72" s="1" t="s">
        <v>398</v>
      </c>
      <c r="D72" s="1"/>
      <c r="E72" s="1" t="s">
        <v>709</v>
      </c>
      <c r="F72" s="1" t="s">
        <v>372</v>
      </c>
      <c r="G72" s="1">
        <v>175</v>
      </c>
      <c r="H72" s="1">
        <v>68</v>
      </c>
      <c r="I72" s="1" t="s">
        <v>376</v>
      </c>
      <c r="J72" s="1"/>
      <c r="K72" s="9">
        <f t="shared" si="1"/>
        <v>22.204081632653061</v>
      </c>
      <c r="L72" s="1"/>
      <c r="M72" s="1" t="s">
        <v>511</v>
      </c>
    </row>
    <row r="73" spans="1:13" x14ac:dyDescent="0.4">
      <c r="A73" s="1">
        <v>72</v>
      </c>
      <c r="B73" s="1"/>
      <c r="C73" s="1" t="s">
        <v>398</v>
      </c>
      <c r="D73" s="1"/>
      <c r="E73" s="1" t="s">
        <v>710</v>
      </c>
      <c r="F73" s="1" t="s">
        <v>369</v>
      </c>
      <c r="G73" s="1">
        <v>162</v>
      </c>
      <c r="H73" s="1">
        <v>54</v>
      </c>
      <c r="I73" s="1" t="s">
        <v>371</v>
      </c>
      <c r="J73" s="1"/>
      <c r="K73" s="9">
        <f t="shared" si="1"/>
        <v>20.576131687242793</v>
      </c>
      <c r="L73" s="1"/>
      <c r="M73" s="1" t="s">
        <v>511</v>
      </c>
    </row>
    <row r="74" spans="1:13" x14ac:dyDescent="0.4">
      <c r="A74" s="1">
        <v>73</v>
      </c>
      <c r="B74" s="1"/>
      <c r="C74" s="1" t="s">
        <v>398</v>
      </c>
      <c r="D74" s="1"/>
      <c r="E74" s="1" t="s">
        <v>711</v>
      </c>
      <c r="F74" s="1" t="s">
        <v>372</v>
      </c>
      <c r="G74" s="1">
        <v>177</v>
      </c>
      <c r="H74" s="1">
        <v>70</v>
      </c>
      <c r="I74" s="1" t="s">
        <v>378</v>
      </c>
      <c r="J74" s="1"/>
      <c r="K74" s="9">
        <f t="shared" si="1"/>
        <v>22.343515592581952</v>
      </c>
      <c r="L74" s="1"/>
      <c r="M74" s="1" t="s">
        <v>511</v>
      </c>
    </row>
    <row r="75" spans="1:13" x14ac:dyDescent="0.4">
      <c r="A75" s="1">
        <v>74</v>
      </c>
      <c r="B75" s="1"/>
      <c r="C75" s="1" t="s">
        <v>398</v>
      </c>
      <c r="D75" s="1"/>
      <c r="E75" s="1" t="s">
        <v>712</v>
      </c>
      <c r="F75" s="1" t="s">
        <v>369</v>
      </c>
      <c r="G75" s="1">
        <v>156</v>
      </c>
      <c r="H75" s="1">
        <v>66</v>
      </c>
      <c r="I75" s="1" t="s">
        <v>376</v>
      </c>
      <c r="J75" s="1"/>
      <c r="K75" s="9">
        <f t="shared" si="1"/>
        <v>27.12031558185404</v>
      </c>
      <c r="L75" s="1"/>
      <c r="M75" s="1" t="s">
        <v>511</v>
      </c>
    </row>
    <row r="76" spans="1:13" x14ac:dyDescent="0.4">
      <c r="A76" s="1">
        <v>75</v>
      </c>
      <c r="B76" s="1"/>
      <c r="C76" s="1" t="s">
        <v>398</v>
      </c>
      <c r="D76" s="1"/>
      <c r="E76" s="1" t="s">
        <v>713</v>
      </c>
      <c r="F76" s="1" t="s">
        <v>372</v>
      </c>
      <c r="G76" s="1">
        <v>173</v>
      </c>
      <c r="H76" s="1">
        <v>66</v>
      </c>
      <c r="I76" s="1" t="s">
        <v>371</v>
      </c>
      <c r="J76" s="1"/>
      <c r="K76" s="9">
        <f t="shared" si="1"/>
        <v>22.052190183434128</v>
      </c>
      <c r="L76" s="1"/>
      <c r="M76" s="1" t="s">
        <v>511</v>
      </c>
    </row>
    <row r="77" spans="1:13" x14ac:dyDescent="0.4">
      <c r="A77" s="1">
        <v>76</v>
      </c>
      <c r="B77" s="1"/>
      <c r="C77" s="1" t="s">
        <v>398</v>
      </c>
      <c r="D77" s="1"/>
      <c r="E77" s="1" t="s">
        <v>714</v>
      </c>
      <c r="F77" s="1" t="s">
        <v>369</v>
      </c>
      <c r="G77" s="1">
        <v>164</v>
      </c>
      <c r="H77" s="1">
        <v>56</v>
      </c>
      <c r="I77" s="1" t="s">
        <v>378</v>
      </c>
      <c r="J77" s="1"/>
      <c r="K77" s="9">
        <f t="shared" si="1"/>
        <v>20.820939916716245</v>
      </c>
      <c r="L77" s="1"/>
      <c r="M77" s="1" t="s">
        <v>511</v>
      </c>
    </row>
    <row r="78" spans="1:13" x14ac:dyDescent="0.4">
      <c r="A78" s="1">
        <v>77</v>
      </c>
      <c r="B78" s="1"/>
      <c r="C78" s="1" t="s">
        <v>398</v>
      </c>
      <c r="D78" s="1"/>
      <c r="E78" s="1" t="s">
        <v>715</v>
      </c>
      <c r="F78" s="1" t="s">
        <v>372</v>
      </c>
      <c r="G78" s="1">
        <v>179</v>
      </c>
      <c r="H78" s="1">
        <v>72</v>
      </c>
      <c r="I78" s="1" t="s">
        <v>376</v>
      </c>
      <c r="J78" s="1"/>
      <c r="K78" s="9">
        <f t="shared" si="1"/>
        <v>22.471208763771418</v>
      </c>
      <c r="L78" s="1"/>
      <c r="M78" s="1" t="s">
        <v>386</v>
      </c>
    </row>
    <row r="79" spans="1:13" x14ac:dyDescent="0.4">
      <c r="A79" s="1">
        <v>78</v>
      </c>
      <c r="B79" s="1"/>
      <c r="C79" s="1" t="s">
        <v>398</v>
      </c>
      <c r="D79" s="1"/>
      <c r="E79" s="1" t="s">
        <v>716</v>
      </c>
      <c r="F79" s="1" t="s">
        <v>369</v>
      </c>
      <c r="G79" s="1">
        <v>161</v>
      </c>
      <c r="H79" s="1">
        <v>53</v>
      </c>
      <c r="I79" s="1" t="s">
        <v>371</v>
      </c>
      <c r="J79" s="1"/>
      <c r="K79" s="9">
        <f t="shared" si="1"/>
        <v>20.446742023841672</v>
      </c>
      <c r="L79" s="1"/>
      <c r="M79" s="1" t="s">
        <v>511</v>
      </c>
    </row>
    <row r="80" spans="1:13" x14ac:dyDescent="0.4">
      <c r="A80" s="1">
        <v>79</v>
      </c>
      <c r="B80" s="1"/>
      <c r="C80" s="1" t="s">
        <v>398</v>
      </c>
      <c r="D80" s="1"/>
      <c r="E80" s="1" t="s">
        <v>717</v>
      </c>
      <c r="F80" s="1" t="s">
        <v>372</v>
      </c>
      <c r="G80" s="1">
        <v>170</v>
      </c>
      <c r="H80" s="1">
        <v>63</v>
      </c>
      <c r="I80" s="1" t="s">
        <v>378</v>
      </c>
      <c r="J80" s="1"/>
      <c r="K80" s="9">
        <f t="shared" si="1"/>
        <v>21.79930795847751</v>
      </c>
      <c r="L80" s="1"/>
      <c r="M80" s="1" t="s">
        <v>511</v>
      </c>
    </row>
    <row r="81" spans="1:13" x14ac:dyDescent="0.4">
      <c r="A81" s="1">
        <v>80</v>
      </c>
      <c r="B81" s="1"/>
      <c r="C81" s="1" t="s">
        <v>398</v>
      </c>
      <c r="D81" s="1"/>
      <c r="E81" s="1" t="s">
        <v>718</v>
      </c>
      <c r="F81" s="1" t="s">
        <v>369</v>
      </c>
      <c r="G81" s="1">
        <v>166</v>
      </c>
      <c r="H81" s="1">
        <v>58</v>
      </c>
      <c r="I81" s="1" t="s">
        <v>376</v>
      </c>
      <c r="J81" s="1"/>
      <c r="K81" s="9">
        <f t="shared" si="1"/>
        <v>21.048047612135289</v>
      </c>
      <c r="L81" s="1"/>
      <c r="M81" s="1" t="s">
        <v>390</v>
      </c>
    </row>
    <row r="82" spans="1:13" x14ac:dyDescent="0.4">
      <c r="A82" s="1">
        <v>81</v>
      </c>
      <c r="B82" s="1"/>
      <c r="C82" s="1" t="s">
        <v>398</v>
      </c>
      <c r="D82" s="1"/>
      <c r="E82" s="1" t="s">
        <v>719</v>
      </c>
      <c r="F82" s="1" t="s">
        <v>372</v>
      </c>
      <c r="G82" s="1">
        <v>182</v>
      </c>
      <c r="H82" s="1">
        <v>75</v>
      </c>
      <c r="I82" s="1" t="s">
        <v>371</v>
      </c>
      <c r="J82" s="1"/>
      <c r="K82" s="9">
        <f t="shared" si="1"/>
        <v>22.642192971863299</v>
      </c>
      <c r="L82" s="1"/>
      <c r="M82" s="1" t="s">
        <v>388</v>
      </c>
    </row>
    <row r="83" spans="1:13" x14ac:dyDescent="0.4">
      <c r="A83" s="1">
        <v>82</v>
      </c>
      <c r="B83" s="1"/>
      <c r="C83" s="1" t="s">
        <v>398</v>
      </c>
      <c r="D83" s="1"/>
      <c r="E83" s="1" t="s">
        <v>720</v>
      </c>
      <c r="F83" s="1" t="s">
        <v>369</v>
      </c>
      <c r="G83" s="1">
        <v>155</v>
      </c>
      <c r="H83" s="1">
        <v>47</v>
      </c>
      <c r="I83" s="1" t="s">
        <v>378</v>
      </c>
      <c r="J83" s="1"/>
      <c r="K83" s="9">
        <f t="shared" si="1"/>
        <v>19.562955254942764</v>
      </c>
      <c r="L83" s="1"/>
      <c r="M83" s="1" t="s">
        <v>511</v>
      </c>
    </row>
    <row r="84" spans="1:13" x14ac:dyDescent="0.4">
      <c r="A84" s="1">
        <v>83</v>
      </c>
      <c r="B84" s="1"/>
      <c r="C84" s="1" t="s">
        <v>398</v>
      </c>
      <c r="D84" s="1"/>
      <c r="E84" s="1" t="s">
        <v>721</v>
      </c>
      <c r="F84" s="1" t="s">
        <v>372</v>
      </c>
      <c r="G84" s="1">
        <v>176</v>
      </c>
      <c r="H84" s="1">
        <v>69</v>
      </c>
      <c r="I84" s="1" t="s">
        <v>376</v>
      </c>
      <c r="J84" s="1"/>
      <c r="K84" s="9">
        <f t="shared" si="1"/>
        <v>22.275309917355372</v>
      </c>
      <c r="L84" s="1"/>
      <c r="M84" s="1" t="s">
        <v>511</v>
      </c>
    </row>
    <row r="85" spans="1:13" x14ac:dyDescent="0.4">
      <c r="A85" s="1">
        <v>84</v>
      </c>
      <c r="B85" s="1"/>
      <c r="C85" s="1" t="s">
        <v>398</v>
      </c>
      <c r="D85" s="1"/>
      <c r="E85" s="1" t="s">
        <v>722</v>
      </c>
      <c r="F85" s="1" t="s">
        <v>369</v>
      </c>
      <c r="G85" s="1">
        <v>167</v>
      </c>
      <c r="H85" s="1">
        <v>59</v>
      </c>
      <c r="I85" s="1" t="s">
        <v>371</v>
      </c>
      <c r="J85" s="1"/>
      <c r="K85" s="9">
        <f t="shared" si="1"/>
        <v>21.155294202015131</v>
      </c>
      <c r="L85" s="1"/>
      <c r="M85" s="1" t="s">
        <v>511</v>
      </c>
    </row>
    <row r="86" spans="1:13" x14ac:dyDescent="0.4">
      <c r="A86" s="1">
        <v>85</v>
      </c>
      <c r="B86" s="1"/>
      <c r="C86" s="1" t="s">
        <v>398</v>
      </c>
      <c r="D86" s="1"/>
      <c r="E86" s="1" t="s">
        <v>723</v>
      </c>
      <c r="F86" s="1" t="s">
        <v>372</v>
      </c>
      <c r="G86" s="1">
        <v>174</v>
      </c>
      <c r="H86" s="1">
        <v>67</v>
      </c>
      <c r="I86" s="1" t="s">
        <v>378</v>
      </c>
      <c r="J86" s="1"/>
      <c r="K86" s="9">
        <f t="shared" si="1"/>
        <v>22.129739727837229</v>
      </c>
      <c r="L86" s="1"/>
      <c r="M86" s="1" t="s">
        <v>511</v>
      </c>
    </row>
    <row r="87" spans="1:13" x14ac:dyDescent="0.4">
      <c r="A87" s="1">
        <v>86</v>
      </c>
      <c r="B87" s="1"/>
      <c r="C87" s="1" t="s">
        <v>398</v>
      </c>
      <c r="D87" s="1"/>
      <c r="E87" s="1" t="s">
        <v>724</v>
      </c>
      <c r="F87" s="1" t="s">
        <v>369</v>
      </c>
      <c r="G87" s="1">
        <v>159</v>
      </c>
      <c r="H87" s="1">
        <v>51</v>
      </c>
      <c r="I87" s="1" t="s">
        <v>376</v>
      </c>
      <c r="J87" s="1"/>
      <c r="K87" s="9">
        <f t="shared" si="1"/>
        <v>20.173252640322769</v>
      </c>
      <c r="L87" s="1"/>
      <c r="M87" s="1" t="s">
        <v>511</v>
      </c>
    </row>
    <row r="88" spans="1:13" x14ac:dyDescent="0.4">
      <c r="A88" s="1">
        <v>87</v>
      </c>
      <c r="B88" s="1"/>
      <c r="C88" s="1" t="s">
        <v>398</v>
      </c>
      <c r="D88" s="1"/>
      <c r="E88" s="1" t="s">
        <v>725</v>
      </c>
      <c r="F88" s="1" t="s">
        <v>372</v>
      </c>
      <c r="G88" s="1">
        <v>180</v>
      </c>
      <c r="H88" s="1">
        <v>120</v>
      </c>
      <c r="I88" s="1" t="s">
        <v>371</v>
      </c>
      <c r="J88" s="1"/>
      <c r="K88" s="9">
        <f t="shared" si="1"/>
        <v>37.037037037037038</v>
      </c>
      <c r="L88" s="1"/>
      <c r="M88" s="1" t="s">
        <v>511</v>
      </c>
    </row>
    <row r="89" spans="1:13" x14ac:dyDescent="0.4">
      <c r="A89" s="1">
        <v>88</v>
      </c>
      <c r="B89" s="1"/>
      <c r="C89" s="1" t="s">
        <v>398</v>
      </c>
      <c r="D89" s="1"/>
      <c r="E89" s="1" t="s">
        <v>726</v>
      </c>
      <c r="F89" s="1" t="s">
        <v>369</v>
      </c>
      <c r="G89" s="1">
        <v>163</v>
      </c>
      <c r="H89" s="1">
        <v>55</v>
      </c>
      <c r="I89" s="1" t="s">
        <v>378</v>
      </c>
      <c r="J89" s="1"/>
      <c r="K89" s="9">
        <f t="shared" si="1"/>
        <v>20.700816741315069</v>
      </c>
      <c r="L89" s="1"/>
      <c r="M89" s="1" t="s">
        <v>511</v>
      </c>
    </row>
    <row r="90" spans="1:13" x14ac:dyDescent="0.4">
      <c r="A90" s="1">
        <v>89</v>
      </c>
      <c r="B90" s="1"/>
      <c r="C90" s="1" t="s">
        <v>398</v>
      </c>
      <c r="D90" s="1"/>
      <c r="E90" s="1" t="s">
        <v>727</v>
      </c>
      <c r="F90" s="1" t="s">
        <v>372</v>
      </c>
      <c r="G90" s="1">
        <v>175</v>
      </c>
      <c r="H90" s="1">
        <v>68</v>
      </c>
      <c r="I90" s="1" t="s">
        <v>376</v>
      </c>
      <c r="J90" s="1"/>
      <c r="K90" s="9">
        <f t="shared" si="1"/>
        <v>22.204081632653061</v>
      </c>
      <c r="L90" s="1"/>
      <c r="M90" s="1" t="s">
        <v>511</v>
      </c>
    </row>
    <row r="91" spans="1:13" x14ac:dyDescent="0.4">
      <c r="A91" s="1">
        <v>90</v>
      </c>
      <c r="B91" s="1"/>
      <c r="C91" s="1" t="s">
        <v>398</v>
      </c>
      <c r="D91" s="1"/>
      <c r="E91" s="1" t="s">
        <v>728</v>
      </c>
      <c r="F91" s="1" t="s">
        <v>369</v>
      </c>
      <c r="G91" s="1">
        <v>158</v>
      </c>
      <c r="H91" s="1">
        <v>50</v>
      </c>
      <c r="I91" s="1" t="s">
        <v>371</v>
      </c>
      <c r="J91" s="1"/>
      <c r="K91" s="9">
        <f t="shared" si="1"/>
        <v>20.028841531805796</v>
      </c>
      <c r="L91" s="1"/>
      <c r="M91" s="1" t="s">
        <v>511</v>
      </c>
    </row>
    <row r="92" spans="1:13" x14ac:dyDescent="0.4">
      <c r="A92" s="1">
        <v>90</v>
      </c>
      <c r="B92" s="1"/>
      <c r="C92" s="1" t="s">
        <v>398</v>
      </c>
      <c r="D92" s="1"/>
      <c r="E92" s="1" t="s">
        <v>729</v>
      </c>
      <c r="F92" s="1" t="s">
        <v>369</v>
      </c>
      <c r="G92" s="1">
        <v>145</v>
      </c>
      <c r="H92" s="1">
        <v>38</v>
      </c>
      <c r="I92" s="1" t="s">
        <v>76</v>
      </c>
      <c r="J92" s="1"/>
      <c r="K92" s="9">
        <f t="shared" si="1"/>
        <v>18.07372175980975</v>
      </c>
      <c r="L92" s="1"/>
      <c r="M92" s="1" t="s">
        <v>511</v>
      </c>
    </row>
    <row r="93" spans="1:13" x14ac:dyDescent="0.4">
      <c r="A93" s="1">
        <v>91</v>
      </c>
      <c r="B93" s="1"/>
      <c r="C93" s="1" t="s">
        <v>399</v>
      </c>
      <c r="D93" s="1"/>
      <c r="E93" s="1" t="s">
        <v>730</v>
      </c>
      <c r="F93" s="1" t="s">
        <v>372</v>
      </c>
      <c r="G93" s="1">
        <v>178</v>
      </c>
      <c r="H93" s="1">
        <v>71</v>
      </c>
      <c r="I93" s="1" t="s">
        <v>378</v>
      </c>
      <c r="J93" s="1"/>
      <c r="K93" s="9">
        <f t="shared" si="1"/>
        <v>22.408786769347305</v>
      </c>
      <c r="L93" s="1"/>
      <c r="M93" s="1" t="s">
        <v>511</v>
      </c>
    </row>
    <row r="94" spans="1:13" x14ac:dyDescent="0.4">
      <c r="A94" s="1">
        <v>92</v>
      </c>
      <c r="B94" s="1"/>
      <c r="C94" s="1" t="s">
        <v>399</v>
      </c>
      <c r="D94" s="1"/>
      <c r="E94" s="1" t="s">
        <v>731</v>
      </c>
      <c r="F94" s="1" t="s">
        <v>369</v>
      </c>
      <c r="G94" s="1">
        <v>162</v>
      </c>
      <c r="H94" s="1">
        <v>54</v>
      </c>
      <c r="I94" s="1" t="s">
        <v>376</v>
      </c>
      <c r="J94" s="1"/>
      <c r="K94" s="9">
        <f t="shared" si="1"/>
        <v>20.576131687242793</v>
      </c>
      <c r="L94" s="1"/>
      <c r="M94" s="1" t="s">
        <v>511</v>
      </c>
    </row>
    <row r="95" spans="1:13" x14ac:dyDescent="0.4">
      <c r="A95" s="1">
        <v>93</v>
      </c>
      <c r="B95" s="1"/>
      <c r="C95" s="1" t="s">
        <v>399</v>
      </c>
      <c r="D95" s="1"/>
      <c r="E95" s="1" t="s">
        <v>732</v>
      </c>
      <c r="F95" s="1" t="s">
        <v>372</v>
      </c>
      <c r="G95" s="1">
        <v>173</v>
      </c>
      <c r="H95" s="1">
        <v>99</v>
      </c>
      <c r="I95" s="1" t="s">
        <v>371</v>
      </c>
      <c r="J95" s="1"/>
      <c r="K95" s="9">
        <f t="shared" si="1"/>
        <v>33.078285275151188</v>
      </c>
      <c r="L95" s="1"/>
      <c r="M95" s="1" t="s">
        <v>511</v>
      </c>
    </row>
    <row r="96" spans="1:13" x14ac:dyDescent="0.4">
      <c r="A96" s="1">
        <v>94</v>
      </c>
      <c r="B96" s="1"/>
      <c r="C96" s="1" t="s">
        <v>399</v>
      </c>
      <c r="D96" s="1"/>
      <c r="E96" s="1" t="s">
        <v>733</v>
      </c>
      <c r="F96" s="1" t="s">
        <v>369</v>
      </c>
      <c r="G96" s="1">
        <v>165</v>
      </c>
      <c r="H96" s="1">
        <v>57</v>
      </c>
      <c r="I96" s="1" t="s">
        <v>378</v>
      </c>
      <c r="J96" s="1"/>
      <c r="K96" s="9">
        <f t="shared" si="1"/>
        <v>20.936639118457304</v>
      </c>
      <c r="L96" s="1"/>
      <c r="M96" s="1" t="s">
        <v>511</v>
      </c>
    </row>
    <row r="97" spans="1:13" x14ac:dyDescent="0.4">
      <c r="A97" s="1">
        <v>95</v>
      </c>
      <c r="B97" s="1"/>
      <c r="C97" s="1" t="s">
        <v>399</v>
      </c>
      <c r="D97" s="1"/>
      <c r="E97" s="1" t="s">
        <v>734</v>
      </c>
      <c r="F97" s="1" t="s">
        <v>372</v>
      </c>
      <c r="G97" s="1">
        <v>177</v>
      </c>
      <c r="H97" s="1">
        <v>70</v>
      </c>
      <c r="I97" s="1" t="s">
        <v>376</v>
      </c>
      <c r="J97" s="1"/>
      <c r="K97" s="9">
        <f t="shared" si="1"/>
        <v>22.343515592581952</v>
      </c>
      <c r="L97" s="1"/>
      <c r="M97" s="1" t="s">
        <v>511</v>
      </c>
    </row>
    <row r="98" spans="1:13" x14ac:dyDescent="0.4">
      <c r="A98" s="1">
        <v>96</v>
      </c>
      <c r="B98" s="1"/>
      <c r="C98" s="1" t="s">
        <v>399</v>
      </c>
      <c r="D98" s="1"/>
      <c r="E98" s="1" t="s">
        <v>735</v>
      </c>
      <c r="F98" s="1" t="s">
        <v>369</v>
      </c>
      <c r="G98" s="1">
        <v>162</v>
      </c>
      <c r="H98" s="1">
        <v>54</v>
      </c>
      <c r="I98" s="1" t="s">
        <v>378</v>
      </c>
      <c r="J98" s="1"/>
      <c r="K98" s="9">
        <f t="shared" si="1"/>
        <v>20.576131687242793</v>
      </c>
      <c r="L98" s="1"/>
      <c r="M98" s="1" t="s">
        <v>511</v>
      </c>
    </row>
    <row r="99" spans="1:13" x14ac:dyDescent="0.4">
      <c r="A99" s="1">
        <v>97</v>
      </c>
      <c r="B99" s="1"/>
      <c r="C99" s="1" t="s">
        <v>399</v>
      </c>
      <c r="D99" s="1"/>
      <c r="E99" s="1" t="s">
        <v>736</v>
      </c>
      <c r="F99" s="1" t="s">
        <v>372</v>
      </c>
      <c r="G99" s="1">
        <v>180</v>
      </c>
      <c r="H99" s="1">
        <v>73</v>
      </c>
      <c r="I99" s="1" t="s">
        <v>371</v>
      </c>
      <c r="J99" s="1"/>
      <c r="K99" s="9">
        <f t="shared" si="1"/>
        <v>22.530864197530864</v>
      </c>
      <c r="L99" s="1"/>
      <c r="M99" s="1" t="s">
        <v>511</v>
      </c>
    </row>
    <row r="100" spans="1:13" x14ac:dyDescent="0.4">
      <c r="A100" s="1">
        <v>98</v>
      </c>
      <c r="B100" s="1"/>
      <c r="C100" s="1" t="s">
        <v>399</v>
      </c>
      <c r="D100" s="1"/>
      <c r="E100" s="1" t="s">
        <v>737</v>
      </c>
      <c r="F100" s="1" t="s">
        <v>369</v>
      </c>
      <c r="G100" s="1">
        <v>158</v>
      </c>
      <c r="H100" s="1">
        <v>50</v>
      </c>
      <c r="I100" s="1" t="s">
        <v>376</v>
      </c>
      <c r="J100" s="1"/>
      <c r="K100" s="9">
        <f t="shared" si="1"/>
        <v>20.028841531805796</v>
      </c>
      <c r="L100" s="1"/>
      <c r="M100" s="1" t="s">
        <v>511</v>
      </c>
    </row>
    <row r="101" spans="1:13" x14ac:dyDescent="0.4">
      <c r="A101" s="1">
        <v>99</v>
      </c>
      <c r="B101" s="1"/>
      <c r="C101" s="1" t="s">
        <v>399</v>
      </c>
      <c r="D101" s="1"/>
      <c r="E101" s="1" t="s">
        <v>738</v>
      </c>
      <c r="F101" s="1" t="s">
        <v>372</v>
      </c>
      <c r="G101" s="1">
        <v>175</v>
      </c>
      <c r="H101" s="1">
        <v>68</v>
      </c>
      <c r="I101" s="1" t="s">
        <v>378</v>
      </c>
      <c r="J101" s="1"/>
      <c r="K101" s="9">
        <f t="shared" si="1"/>
        <v>22.204081632653061</v>
      </c>
      <c r="L101" s="1"/>
      <c r="M101" s="1" t="s">
        <v>511</v>
      </c>
    </row>
    <row r="102" spans="1:13" x14ac:dyDescent="0.4">
      <c r="A102" s="1">
        <v>100</v>
      </c>
      <c r="B102" s="1"/>
      <c r="C102" s="1" t="s">
        <v>399</v>
      </c>
      <c r="D102" s="1"/>
      <c r="E102" s="1" t="s">
        <v>739</v>
      </c>
      <c r="F102" s="1" t="s">
        <v>369</v>
      </c>
      <c r="G102" s="1">
        <v>165</v>
      </c>
      <c r="H102" s="1">
        <v>57</v>
      </c>
      <c r="I102" s="1" t="s">
        <v>371</v>
      </c>
      <c r="J102" s="1"/>
      <c r="K102" s="9">
        <f t="shared" si="1"/>
        <v>20.936639118457304</v>
      </c>
      <c r="L102" s="1"/>
      <c r="M102" s="1" t="s">
        <v>511</v>
      </c>
    </row>
    <row r="103" spans="1:13" x14ac:dyDescent="0.4">
      <c r="A103" s="1">
        <v>101</v>
      </c>
      <c r="B103" s="1"/>
      <c r="C103" s="1" t="s">
        <v>399</v>
      </c>
      <c r="D103" s="1"/>
      <c r="E103" s="1" t="s">
        <v>740</v>
      </c>
      <c r="F103" s="1" t="s">
        <v>372</v>
      </c>
      <c r="G103" s="1">
        <v>182</v>
      </c>
      <c r="H103" s="1">
        <v>75</v>
      </c>
      <c r="I103" s="1" t="s">
        <v>376</v>
      </c>
      <c r="J103" s="1"/>
      <c r="K103" s="9">
        <f t="shared" si="1"/>
        <v>22.642192971863299</v>
      </c>
      <c r="L103" s="1"/>
      <c r="M103" s="1" t="s">
        <v>511</v>
      </c>
    </row>
    <row r="104" spans="1:13" x14ac:dyDescent="0.4">
      <c r="A104" s="1">
        <v>102</v>
      </c>
      <c r="B104" s="1"/>
      <c r="C104" s="1" t="s">
        <v>399</v>
      </c>
      <c r="D104" s="1"/>
      <c r="E104" s="1" t="s">
        <v>741</v>
      </c>
      <c r="F104" s="1" t="s">
        <v>369</v>
      </c>
      <c r="G104" s="1">
        <v>160</v>
      </c>
      <c r="H104" s="1">
        <v>70</v>
      </c>
      <c r="I104" s="1" t="s">
        <v>378</v>
      </c>
      <c r="J104" s="1"/>
      <c r="K104" s="9">
        <f t="shared" si="1"/>
        <v>27.343749999999996</v>
      </c>
      <c r="L104" s="1"/>
      <c r="M104" s="1" t="s">
        <v>511</v>
      </c>
    </row>
    <row r="105" spans="1:13" x14ac:dyDescent="0.4">
      <c r="A105" s="1">
        <v>103</v>
      </c>
      <c r="B105" s="1"/>
      <c r="C105" s="1" t="s">
        <v>399</v>
      </c>
      <c r="D105" s="1"/>
      <c r="E105" s="1" t="s">
        <v>742</v>
      </c>
      <c r="F105" s="1" t="s">
        <v>372</v>
      </c>
      <c r="G105" s="1">
        <v>173</v>
      </c>
      <c r="H105" s="1">
        <v>66</v>
      </c>
      <c r="I105" s="1" t="s">
        <v>371</v>
      </c>
      <c r="J105" s="1"/>
      <c r="K105" s="9">
        <f t="shared" si="1"/>
        <v>22.052190183434128</v>
      </c>
      <c r="L105" s="1"/>
      <c r="M105" s="1" t="s">
        <v>511</v>
      </c>
    </row>
    <row r="106" spans="1:13" x14ac:dyDescent="0.4">
      <c r="A106" s="1">
        <v>104</v>
      </c>
      <c r="B106" s="1"/>
      <c r="C106" s="1" t="s">
        <v>399</v>
      </c>
      <c r="D106" s="1"/>
      <c r="E106" s="1" t="s">
        <v>743</v>
      </c>
      <c r="F106" s="1" t="s">
        <v>369</v>
      </c>
      <c r="G106" s="1">
        <v>157</v>
      </c>
      <c r="H106" s="1">
        <v>49</v>
      </c>
      <c r="I106" s="1" t="s">
        <v>376</v>
      </c>
      <c r="J106" s="1"/>
      <c r="K106" s="9">
        <f t="shared" si="1"/>
        <v>19.879102600511175</v>
      </c>
      <c r="L106" s="1"/>
      <c r="M106" s="1" t="s">
        <v>511</v>
      </c>
    </row>
    <row r="107" spans="1:13" x14ac:dyDescent="0.4">
      <c r="A107" s="1">
        <v>105</v>
      </c>
      <c r="B107" s="1"/>
      <c r="C107" s="1" t="s">
        <v>399</v>
      </c>
      <c r="D107" s="1"/>
      <c r="E107" s="1" t="s">
        <v>744</v>
      </c>
      <c r="F107" s="1" t="s">
        <v>372</v>
      </c>
      <c r="G107" s="1">
        <v>178</v>
      </c>
      <c r="H107" s="1">
        <v>71</v>
      </c>
      <c r="I107" s="1" t="s">
        <v>378</v>
      </c>
      <c r="J107" s="1"/>
      <c r="K107" s="9">
        <f t="shared" si="1"/>
        <v>22.408786769347305</v>
      </c>
      <c r="L107" s="1"/>
      <c r="M107" s="1" t="s">
        <v>511</v>
      </c>
    </row>
    <row r="108" spans="1:13" x14ac:dyDescent="0.4">
      <c r="A108" s="1">
        <v>106</v>
      </c>
      <c r="B108" s="1"/>
      <c r="C108" s="1" t="s">
        <v>399</v>
      </c>
      <c r="D108" s="1"/>
      <c r="E108" s="1" t="s">
        <v>745</v>
      </c>
      <c r="F108" s="1" t="s">
        <v>369</v>
      </c>
      <c r="G108" s="1">
        <v>163</v>
      </c>
      <c r="H108" s="1">
        <v>55</v>
      </c>
      <c r="I108" s="1" t="s">
        <v>371</v>
      </c>
      <c r="J108" s="1"/>
      <c r="K108" s="9">
        <f t="shared" si="1"/>
        <v>20.700816741315069</v>
      </c>
      <c r="L108" s="1"/>
      <c r="M108" s="1" t="s">
        <v>511</v>
      </c>
    </row>
    <row r="109" spans="1:13" x14ac:dyDescent="0.4">
      <c r="A109" s="1">
        <v>107</v>
      </c>
      <c r="B109" s="1"/>
      <c r="C109" s="1" t="s">
        <v>399</v>
      </c>
      <c r="D109" s="1"/>
      <c r="E109" s="1" t="s">
        <v>746</v>
      </c>
      <c r="F109" s="1" t="s">
        <v>372</v>
      </c>
      <c r="G109" s="1">
        <v>176</v>
      </c>
      <c r="H109" s="1">
        <v>69</v>
      </c>
      <c r="I109" s="1" t="s">
        <v>376</v>
      </c>
      <c r="J109" s="1"/>
      <c r="K109" s="9">
        <f t="shared" si="1"/>
        <v>22.275309917355372</v>
      </c>
      <c r="L109" s="1"/>
      <c r="M109" s="1" t="s">
        <v>511</v>
      </c>
    </row>
    <row r="110" spans="1:13" x14ac:dyDescent="0.4">
      <c r="A110" s="1">
        <v>108</v>
      </c>
      <c r="B110" s="1"/>
      <c r="C110" s="1" t="s">
        <v>399</v>
      </c>
      <c r="D110" s="1"/>
      <c r="E110" s="1" t="s">
        <v>747</v>
      </c>
      <c r="F110" s="1" t="s">
        <v>369</v>
      </c>
      <c r="G110" s="1">
        <v>159</v>
      </c>
      <c r="H110" s="1">
        <v>51</v>
      </c>
      <c r="I110" s="1" t="s">
        <v>378</v>
      </c>
      <c r="J110" s="1"/>
      <c r="K110" s="9">
        <f t="shared" si="1"/>
        <v>20.173252640322769</v>
      </c>
      <c r="L110" s="1"/>
      <c r="M110" s="1" t="s">
        <v>511</v>
      </c>
    </row>
    <row r="111" spans="1:13" x14ac:dyDescent="0.4">
      <c r="A111" s="1">
        <v>109</v>
      </c>
      <c r="B111" s="1"/>
      <c r="C111" s="1" t="s">
        <v>399</v>
      </c>
      <c r="D111" s="1"/>
      <c r="E111" s="1" t="s">
        <v>748</v>
      </c>
      <c r="F111" s="1" t="s">
        <v>372</v>
      </c>
      <c r="G111" s="1">
        <v>181</v>
      </c>
      <c r="H111" s="1">
        <v>74</v>
      </c>
      <c r="I111" s="1" t="s">
        <v>371</v>
      </c>
      <c r="J111" s="1"/>
      <c r="K111" s="9">
        <f t="shared" si="1"/>
        <v>22.587833094227893</v>
      </c>
      <c r="L111" s="1"/>
      <c r="M111" s="1" t="s">
        <v>511</v>
      </c>
    </row>
    <row r="112" spans="1:13" x14ac:dyDescent="0.4">
      <c r="A112" s="1">
        <v>110</v>
      </c>
      <c r="B112" s="1"/>
      <c r="C112" s="1" t="s">
        <v>399</v>
      </c>
      <c r="D112" s="1"/>
      <c r="E112" s="1" t="s">
        <v>749</v>
      </c>
      <c r="F112" s="1" t="s">
        <v>369</v>
      </c>
      <c r="G112" s="1">
        <v>166</v>
      </c>
      <c r="H112" s="1">
        <v>58</v>
      </c>
      <c r="I112" s="1" t="s">
        <v>376</v>
      </c>
      <c r="J112" s="1"/>
      <c r="K112" s="9">
        <f t="shared" si="1"/>
        <v>21.048047612135289</v>
      </c>
      <c r="L112" s="1"/>
      <c r="M112" s="1" t="s">
        <v>511</v>
      </c>
    </row>
    <row r="113" spans="1:13" x14ac:dyDescent="0.4">
      <c r="A113" s="1">
        <v>111</v>
      </c>
      <c r="B113" s="1"/>
      <c r="C113" s="1" t="s">
        <v>399</v>
      </c>
      <c r="D113" s="1"/>
      <c r="E113" s="1" t="s">
        <v>750</v>
      </c>
      <c r="F113" s="1" t="s">
        <v>372</v>
      </c>
      <c r="G113" s="1">
        <v>174</v>
      </c>
      <c r="H113" s="1">
        <v>67</v>
      </c>
      <c r="I113" s="1" t="s">
        <v>378</v>
      </c>
      <c r="J113" s="1"/>
      <c r="K113" s="9">
        <f t="shared" si="1"/>
        <v>22.129739727837229</v>
      </c>
      <c r="L113" s="1"/>
      <c r="M113" s="1" t="s">
        <v>511</v>
      </c>
    </row>
    <row r="114" spans="1:13" x14ac:dyDescent="0.4">
      <c r="A114" s="1">
        <v>112</v>
      </c>
      <c r="B114" s="1"/>
      <c r="C114" s="1" t="s">
        <v>399</v>
      </c>
      <c r="D114" s="1"/>
      <c r="E114" s="1" t="s">
        <v>751</v>
      </c>
      <c r="F114" s="1" t="s">
        <v>369</v>
      </c>
      <c r="G114" s="1">
        <v>161</v>
      </c>
      <c r="H114" s="1">
        <v>70</v>
      </c>
      <c r="I114" s="1" t="s">
        <v>371</v>
      </c>
      <c r="J114" s="1"/>
      <c r="K114" s="9">
        <f t="shared" si="1"/>
        <v>27.005130974885226</v>
      </c>
      <c r="L114" s="1"/>
      <c r="M114" s="1" t="s">
        <v>511</v>
      </c>
    </row>
    <row r="115" spans="1:13" x14ac:dyDescent="0.4">
      <c r="A115" s="1">
        <v>113</v>
      </c>
      <c r="B115" s="1"/>
      <c r="C115" s="1" t="s">
        <v>399</v>
      </c>
      <c r="D115" s="1"/>
      <c r="E115" s="1" t="s">
        <v>752</v>
      </c>
      <c r="F115" s="1" t="s">
        <v>372</v>
      </c>
      <c r="G115" s="1">
        <v>179</v>
      </c>
      <c r="H115" s="1">
        <v>72</v>
      </c>
      <c r="I115" s="1" t="s">
        <v>376</v>
      </c>
      <c r="J115" s="1"/>
      <c r="K115" s="9">
        <f t="shared" si="1"/>
        <v>22.471208763771418</v>
      </c>
      <c r="L115" s="1"/>
      <c r="M115" s="1" t="s">
        <v>511</v>
      </c>
    </row>
    <row r="116" spans="1:13" x14ac:dyDescent="0.4">
      <c r="A116" s="1">
        <v>114</v>
      </c>
      <c r="B116" s="1"/>
      <c r="C116" s="1" t="s">
        <v>399</v>
      </c>
      <c r="D116" s="1"/>
      <c r="E116" s="1" t="s">
        <v>753</v>
      </c>
      <c r="F116" s="1" t="s">
        <v>369</v>
      </c>
      <c r="G116" s="1">
        <v>164</v>
      </c>
      <c r="H116" s="1">
        <v>56</v>
      </c>
      <c r="I116" s="1" t="s">
        <v>378</v>
      </c>
      <c r="J116" s="1"/>
      <c r="K116" s="9">
        <f t="shared" si="1"/>
        <v>20.820939916716245</v>
      </c>
      <c r="L116" s="1"/>
      <c r="M116" s="1" t="s">
        <v>511</v>
      </c>
    </row>
    <row r="117" spans="1:13" x14ac:dyDescent="0.4">
      <c r="A117" s="1">
        <v>115</v>
      </c>
      <c r="B117" s="1"/>
      <c r="C117" s="1" t="s">
        <v>399</v>
      </c>
      <c r="D117" s="1"/>
      <c r="E117" s="1" t="s">
        <v>754</v>
      </c>
      <c r="F117" s="1" t="s">
        <v>372</v>
      </c>
      <c r="G117" s="1">
        <v>172</v>
      </c>
      <c r="H117" s="1">
        <v>65</v>
      </c>
      <c r="I117" s="1" t="s">
        <v>371</v>
      </c>
      <c r="J117" s="1"/>
      <c r="K117" s="9">
        <f t="shared" si="1"/>
        <v>21.971335857220122</v>
      </c>
      <c r="L117" s="1"/>
      <c r="M117" s="1" t="s">
        <v>511</v>
      </c>
    </row>
    <row r="118" spans="1:13" x14ac:dyDescent="0.4">
      <c r="A118" s="1">
        <v>116</v>
      </c>
      <c r="B118" s="1"/>
      <c r="C118" s="1" t="s">
        <v>399</v>
      </c>
      <c r="D118" s="1"/>
      <c r="E118" s="1" t="s">
        <v>755</v>
      </c>
      <c r="F118" s="1" t="s">
        <v>369</v>
      </c>
      <c r="G118" s="1">
        <v>156</v>
      </c>
      <c r="H118" s="1">
        <v>48</v>
      </c>
      <c r="I118" s="1" t="s">
        <v>376</v>
      </c>
      <c r="J118" s="1"/>
      <c r="K118" s="9">
        <f t="shared" si="1"/>
        <v>19.723865877712029</v>
      </c>
      <c r="L118" s="1"/>
      <c r="M118" s="1" t="s">
        <v>511</v>
      </c>
    </row>
    <row r="119" spans="1:13" x14ac:dyDescent="0.4">
      <c r="A119" s="1">
        <v>117</v>
      </c>
      <c r="B119" s="1"/>
      <c r="C119" s="1" t="s">
        <v>399</v>
      </c>
      <c r="D119" s="1"/>
      <c r="E119" s="1" t="s">
        <v>756</v>
      </c>
      <c r="F119" s="1" t="s">
        <v>372</v>
      </c>
      <c r="G119" s="1">
        <v>183</v>
      </c>
      <c r="H119" s="1">
        <v>76</v>
      </c>
      <c r="I119" s="1" t="s">
        <v>378</v>
      </c>
      <c r="J119" s="1"/>
      <c r="K119" s="9">
        <f t="shared" si="1"/>
        <v>22.694018931589476</v>
      </c>
      <c r="L119" s="1"/>
      <c r="M119" s="1" t="s">
        <v>511</v>
      </c>
    </row>
    <row r="120" spans="1:13" x14ac:dyDescent="0.4">
      <c r="A120" s="1">
        <v>118</v>
      </c>
      <c r="B120" s="1"/>
      <c r="C120" s="1" t="s">
        <v>399</v>
      </c>
      <c r="D120" s="1"/>
      <c r="E120" s="1" t="s">
        <v>757</v>
      </c>
      <c r="F120" s="1" t="s">
        <v>369</v>
      </c>
      <c r="G120" s="1">
        <v>167</v>
      </c>
      <c r="H120" s="1">
        <v>59</v>
      </c>
      <c r="I120" s="1" t="s">
        <v>371</v>
      </c>
      <c r="J120" s="1"/>
      <c r="K120" s="9">
        <f t="shared" si="1"/>
        <v>21.155294202015131</v>
      </c>
      <c r="L120" s="1"/>
      <c r="M120" s="1" t="s">
        <v>511</v>
      </c>
    </row>
    <row r="121" spans="1:13" x14ac:dyDescent="0.4">
      <c r="A121" s="1">
        <v>119</v>
      </c>
      <c r="B121" s="1"/>
      <c r="C121" s="1" t="s">
        <v>399</v>
      </c>
      <c r="D121" s="1"/>
      <c r="E121" s="1" t="s">
        <v>758</v>
      </c>
      <c r="F121" s="1" t="s">
        <v>372</v>
      </c>
      <c r="G121" s="1">
        <v>170</v>
      </c>
      <c r="H121" s="1">
        <v>63</v>
      </c>
      <c r="I121" s="1" t="s">
        <v>376</v>
      </c>
      <c r="J121" s="1"/>
      <c r="K121" s="9">
        <f t="shared" si="1"/>
        <v>21.79930795847751</v>
      </c>
      <c r="L121" s="1"/>
      <c r="M121" s="1" t="s">
        <v>511</v>
      </c>
    </row>
    <row r="122" spans="1:13" x14ac:dyDescent="0.4">
      <c r="A122" s="1">
        <v>120</v>
      </c>
      <c r="B122" s="1"/>
      <c r="C122" s="1" t="s">
        <v>399</v>
      </c>
      <c r="D122" s="1"/>
      <c r="E122" s="1" t="s">
        <v>759</v>
      </c>
      <c r="F122" s="1" t="s">
        <v>369</v>
      </c>
      <c r="G122" s="1">
        <v>155</v>
      </c>
      <c r="H122" s="1">
        <v>47</v>
      </c>
      <c r="I122" s="1" t="s">
        <v>378</v>
      </c>
      <c r="J122" s="1"/>
      <c r="K122" s="9">
        <f t="shared" si="1"/>
        <v>19.562955254942764</v>
      </c>
      <c r="L122" s="1"/>
      <c r="M122" s="1" t="s">
        <v>511</v>
      </c>
    </row>
    <row r="123" spans="1:13" x14ac:dyDescent="0.4">
      <c r="A123" s="1">
        <v>121</v>
      </c>
      <c r="B123" s="1"/>
      <c r="C123" s="1" t="s">
        <v>400</v>
      </c>
      <c r="D123" s="1"/>
      <c r="E123" s="1" t="s">
        <v>515</v>
      </c>
      <c r="F123" s="1" t="s">
        <v>372</v>
      </c>
      <c r="G123" s="1">
        <v>178</v>
      </c>
      <c r="H123" s="1">
        <v>88</v>
      </c>
      <c r="I123" s="1" t="s">
        <v>371</v>
      </c>
      <c r="J123" s="1"/>
      <c r="K123" s="9">
        <f t="shared" si="1"/>
        <v>27.774270925388208</v>
      </c>
      <c r="L123" s="1"/>
      <c r="M123" s="1" t="s">
        <v>511</v>
      </c>
    </row>
    <row r="124" spans="1:13" x14ac:dyDescent="0.4">
      <c r="A124" s="1">
        <v>122</v>
      </c>
      <c r="B124" s="1"/>
      <c r="C124" s="1" t="s">
        <v>400</v>
      </c>
      <c r="D124" s="1"/>
      <c r="E124" s="1" t="s">
        <v>516</v>
      </c>
      <c r="F124" s="1" t="s">
        <v>369</v>
      </c>
      <c r="G124" s="1">
        <v>168</v>
      </c>
      <c r="H124" s="1">
        <v>60</v>
      </c>
      <c r="I124" s="1" t="s">
        <v>376</v>
      </c>
      <c r="J124" s="1"/>
      <c r="K124" s="9">
        <f t="shared" si="1"/>
        <v>21.258503401360546</v>
      </c>
      <c r="L124" s="1"/>
      <c r="M124" s="1" t="s">
        <v>511</v>
      </c>
    </row>
    <row r="125" spans="1:13" x14ac:dyDescent="0.4">
      <c r="A125" s="1">
        <v>123</v>
      </c>
      <c r="B125" s="1"/>
      <c r="C125" s="1" t="s">
        <v>400</v>
      </c>
      <c r="D125" s="1"/>
      <c r="E125" s="1" t="s">
        <v>517</v>
      </c>
      <c r="F125" s="1" t="s">
        <v>372</v>
      </c>
      <c r="G125" s="1">
        <v>175</v>
      </c>
      <c r="H125" s="1">
        <v>68</v>
      </c>
      <c r="I125" s="1" t="s">
        <v>378</v>
      </c>
      <c r="J125" s="1"/>
      <c r="K125" s="9">
        <f t="shared" si="1"/>
        <v>22.204081632653061</v>
      </c>
      <c r="L125" s="1"/>
      <c r="M125" s="1" t="s">
        <v>511</v>
      </c>
    </row>
    <row r="126" spans="1:13" x14ac:dyDescent="0.4">
      <c r="A126" s="1">
        <v>124</v>
      </c>
      <c r="B126" s="1"/>
      <c r="C126" s="1" t="s">
        <v>400</v>
      </c>
      <c r="D126" s="1"/>
      <c r="E126" s="1" t="s">
        <v>518</v>
      </c>
      <c r="F126" s="1" t="s">
        <v>369</v>
      </c>
      <c r="G126" s="1">
        <v>154</v>
      </c>
      <c r="H126" s="1">
        <v>46</v>
      </c>
      <c r="I126" s="1" t="s">
        <v>371</v>
      </c>
      <c r="J126" s="1"/>
      <c r="K126" s="9">
        <f t="shared" si="1"/>
        <v>19.396188227357058</v>
      </c>
      <c r="L126" s="1"/>
      <c r="M126" s="1" t="s">
        <v>385</v>
      </c>
    </row>
    <row r="127" spans="1:13" x14ac:dyDescent="0.4">
      <c r="A127" s="1">
        <v>125</v>
      </c>
      <c r="B127" s="1"/>
      <c r="C127" s="1" t="s">
        <v>400</v>
      </c>
      <c r="D127" s="1"/>
      <c r="E127" s="1" t="s">
        <v>519</v>
      </c>
      <c r="F127" s="1" t="s">
        <v>372</v>
      </c>
      <c r="G127" s="1">
        <v>180</v>
      </c>
      <c r="H127" s="1">
        <v>73</v>
      </c>
      <c r="I127" s="1" t="s">
        <v>376</v>
      </c>
      <c r="J127" s="1"/>
      <c r="K127" s="9">
        <f t="shared" si="1"/>
        <v>22.530864197530864</v>
      </c>
      <c r="L127" s="1"/>
      <c r="M127" s="1" t="s">
        <v>511</v>
      </c>
    </row>
    <row r="128" spans="1:13" x14ac:dyDescent="0.4">
      <c r="A128" s="1">
        <v>126</v>
      </c>
      <c r="B128" s="1"/>
      <c r="C128" s="1" t="s">
        <v>400</v>
      </c>
      <c r="D128" s="1"/>
      <c r="E128" s="1" t="s">
        <v>520</v>
      </c>
      <c r="F128" s="1" t="s">
        <v>369</v>
      </c>
      <c r="G128" s="1">
        <v>163</v>
      </c>
      <c r="H128" s="1">
        <v>55</v>
      </c>
      <c r="I128" s="1" t="s">
        <v>378</v>
      </c>
      <c r="J128" s="1"/>
      <c r="K128" s="9">
        <f t="shared" si="1"/>
        <v>20.700816741315069</v>
      </c>
      <c r="L128" s="1"/>
      <c r="M128" s="1" t="s">
        <v>511</v>
      </c>
    </row>
    <row r="129" spans="1:13" x14ac:dyDescent="0.4">
      <c r="A129" s="1">
        <v>127</v>
      </c>
      <c r="B129" s="1"/>
      <c r="C129" s="1" t="s">
        <v>400</v>
      </c>
      <c r="D129" s="1"/>
      <c r="E129" s="1" t="s">
        <v>521</v>
      </c>
      <c r="F129" s="1" t="s">
        <v>372</v>
      </c>
      <c r="G129" s="1">
        <v>176</v>
      </c>
      <c r="H129" s="1">
        <v>69</v>
      </c>
      <c r="I129" s="1" t="s">
        <v>371</v>
      </c>
      <c r="J129" s="1"/>
      <c r="K129" s="9">
        <f t="shared" si="1"/>
        <v>22.275309917355372</v>
      </c>
      <c r="L129" s="1"/>
      <c r="M129" s="1" t="s">
        <v>511</v>
      </c>
    </row>
    <row r="130" spans="1:13" x14ac:dyDescent="0.4">
      <c r="A130" s="1">
        <v>128</v>
      </c>
      <c r="B130" s="1"/>
      <c r="C130" s="1" t="s">
        <v>400</v>
      </c>
      <c r="D130" s="1"/>
      <c r="E130" s="1" t="s">
        <v>522</v>
      </c>
      <c r="F130" s="1" t="s">
        <v>369</v>
      </c>
      <c r="G130" s="1">
        <v>159</v>
      </c>
      <c r="H130" s="1">
        <v>65</v>
      </c>
      <c r="I130" s="1" t="s">
        <v>376</v>
      </c>
      <c r="J130" s="1"/>
      <c r="K130" s="9">
        <f t="shared" si="1"/>
        <v>25.711008267078039</v>
      </c>
      <c r="L130" s="1"/>
      <c r="M130" s="1" t="s">
        <v>391</v>
      </c>
    </row>
    <row r="131" spans="1:13" x14ac:dyDescent="0.4">
      <c r="A131" s="1">
        <v>129</v>
      </c>
      <c r="B131" s="1"/>
      <c r="C131" s="1" t="s">
        <v>400</v>
      </c>
      <c r="D131" s="1"/>
      <c r="E131" s="1" t="s">
        <v>523</v>
      </c>
      <c r="F131" s="1" t="s">
        <v>372</v>
      </c>
      <c r="G131" s="1">
        <v>182</v>
      </c>
      <c r="H131" s="1">
        <v>75</v>
      </c>
      <c r="I131" s="1" t="s">
        <v>378</v>
      </c>
      <c r="J131" s="1"/>
      <c r="K131" s="9">
        <f t="shared" ref="K131:K194" si="2">H131/(G131/100)^2</f>
        <v>22.642192971863299</v>
      </c>
      <c r="L131" s="1"/>
      <c r="M131" s="1" t="s">
        <v>511</v>
      </c>
    </row>
    <row r="132" spans="1:13" x14ac:dyDescent="0.4">
      <c r="A132" s="1">
        <v>130</v>
      </c>
      <c r="B132" s="1"/>
      <c r="C132" s="1" t="s">
        <v>400</v>
      </c>
      <c r="D132" s="1"/>
      <c r="E132" s="1" t="s">
        <v>524</v>
      </c>
      <c r="F132" s="1" t="s">
        <v>369</v>
      </c>
      <c r="G132" s="1">
        <v>166</v>
      </c>
      <c r="H132" s="1">
        <v>58</v>
      </c>
      <c r="I132" s="1" t="s">
        <v>371</v>
      </c>
      <c r="J132" s="1"/>
      <c r="K132" s="9">
        <f t="shared" si="2"/>
        <v>21.048047612135289</v>
      </c>
      <c r="L132" s="1"/>
      <c r="M132" s="1" t="s">
        <v>511</v>
      </c>
    </row>
    <row r="133" spans="1:13" x14ac:dyDescent="0.4">
      <c r="A133" s="1">
        <v>131</v>
      </c>
      <c r="B133" s="1"/>
      <c r="C133" s="1" t="s">
        <v>400</v>
      </c>
      <c r="D133" s="1"/>
      <c r="E133" s="1" t="s">
        <v>525</v>
      </c>
      <c r="F133" s="1" t="s">
        <v>372</v>
      </c>
      <c r="G133" s="1">
        <v>173</v>
      </c>
      <c r="H133" s="1">
        <v>66</v>
      </c>
      <c r="I133" s="1" t="s">
        <v>376</v>
      </c>
      <c r="J133" s="1"/>
      <c r="K133" s="9">
        <f t="shared" si="2"/>
        <v>22.052190183434128</v>
      </c>
      <c r="L133" s="1"/>
      <c r="M133" s="1" t="s">
        <v>511</v>
      </c>
    </row>
    <row r="134" spans="1:13" x14ac:dyDescent="0.4">
      <c r="A134" s="1">
        <v>132</v>
      </c>
      <c r="B134" s="1"/>
      <c r="C134" s="1" t="s">
        <v>400</v>
      </c>
      <c r="D134" s="1"/>
      <c r="E134" s="1" t="s">
        <v>526</v>
      </c>
      <c r="F134" s="1" t="s">
        <v>369</v>
      </c>
      <c r="G134" s="1">
        <v>157</v>
      </c>
      <c r="H134" s="1">
        <v>49</v>
      </c>
      <c r="I134" s="1" t="s">
        <v>378</v>
      </c>
      <c r="J134" s="1"/>
      <c r="K134" s="9">
        <f t="shared" si="2"/>
        <v>19.879102600511175</v>
      </c>
      <c r="L134" s="1"/>
      <c r="M134" s="1" t="s">
        <v>511</v>
      </c>
    </row>
    <row r="135" spans="1:13" x14ac:dyDescent="0.4">
      <c r="A135" s="1">
        <v>133</v>
      </c>
      <c r="B135" s="1"/>
      <c r="C135" s="1" t="s">
        <v>400</v>
      </c>
      <c r="D135" s="1"/>
      <c r="E135" s="1" t="s">
        <v>527</v>
      </c>
      <c r="F135" s="1" t="s">
        <v>372</v>
      </c>
      <c r="G135" s="1">
        <v>179</v>
      </c>
      <c r="H135" s="1">
        <v>72</v>
      </c>
      <c r="I135" s="1" t="s">
        <v>371</v>
      </c>
      <c r="J135" s="1"/>
      <c r="K135" s="9">
        <f t="shared" si="2"/>
        <v>22.471208763771418</v>
      </c>
      <c r="L135" s="1"/>
      <c r="M135" s="1" t="s">
        <v>511</v>
      </c>
    </row>
    <row r="136" spans="1:13" x14ac:dyDescent="0.4">
      <c r="A136" s="1">
        <v>134</v>
      </c>
      <c r="B136" s="1"/>
      <c r="C136" s="1" t="s">
        <v>400</v>
      </c>
      <c r="D136" s="1"/>
      <c r="E136" s="1" t="s">
        <v>528</v>
      </c>
      <c r="F136" s="1" t="s">
        <v>369</v>
      </c>
      <c r="G136" s="1">
        <v>162</v>
      </c>
      <c r="H136" s="1">
        <v>54</v>
      </c>
      <c r="I136" s="1" t="s">
        <v>376</v>
      </c>
      <c r="J136" s="1"/>
      <c r="K136" s="9">
        <f t="shared" si="2"/>
        <v>20.576131687242793</v>
      </c>
      <c r="L136" s="1"/>
      <c r="M136" s="1" t="s">
        <v>511</v>
      </c>
    </row>
    <row r="137" spans="1:13" x14ac:dyDescent="0.4">
      <c r="A137" s="1">
        <v>135</v>
      </c>
      <c r="B137" s="1"/>
      <c r="C137" s="1" t="s">
        <v>400</v>
      </c>
      <c r="D137" s="1"/>
      <c r="E137" s="1" t="s">
        <v>529</v>
      </c>
      <c r="F137" s="1" t="s">
        <v>372</v>
      </c>
      <c r="G137" s="1">
        <v>174</v>
      </c>
      <c r="H137" s="1">
        <v>67</v>
      </c>
      <c r="I137" s="1" t="s">
        <v>378</v>
      </c>
      <c r="J137" s="1"/>
      <c r="K137" s="9">
        <f t="shared" si="2"/>
        <v>22.129739727837229</v>
      </c>
      <c r="L137" s="1"/>
      <c r="M137" s="1" t="s">
        <v>511</v>
      </c>
    </row>
    <row r="138" spans="1:13" x14ac:dyDescent="0.4">
      <c r="A138" s="1">
        <v>136</v>
      </c>
      <c r="B138" s="1"/>
      <c r="C138" s="1" t="s">
        <v>400</v>
      </c>
      <c r="D138" s="1"/>
      <c r="E138" s="1" t="s">
        <v>530</v>
      </c>
      <c r="F138" s="1" t="s">
        <v>369</v>
      </c>
      <c r="G138" s="1">
        <v>160</v>
      </c>
      <c r="H138" s="1">
        <v>52</v>
      </c>
      <c r="I138" s="1" t="s">
        <v>371</v>
      </c>
      <c r="J138" s="1"/>
      <c r="K138" s="9">
        <f t="shared" si="2"/>
        <v>20.312499999999996</v>
      </c>
      <c r="L138" s="1"/>
      <c r="M138" s="1" t="s">
        <v>511</v>
      </c>
    </row>
    <row r="139" spans="1:13" x14ac:dyDescent="0.4">
      <c r="A139" s="1">
        <v>137</v>
      </c>
      <c r="B139" s="1"/>
      <c r="C139" s="1" t="s">
        <v>400</v>
      </c>
      <c r="D139" s="1"/>
      <c r="E139" s="1" t="s">
        <v>531</v>
      </c>
      <c r="F139" s="1" t="s">
        <v>372</v>
      </c>
      <c r="G139" s="1">
        <v>181</v>
      </c>
      <c r="H139" s="1">
        <v>74</v>
      </c>
      <c r="I139" s="1" t="s">
        <v>376</v>
      </c>
      <c r="J139" s="1"/>
      <c r="K139" s="9">
        <f t="shared" si="2"/>
        <v>22.587833094227893</v>
      </c>
      <c r="L139" s="1"/>
      <c r="M139" s="1" t="s">
        <v>511</v>
      </c>
    </row>
    <row r="140" spans="1:13" x14ac:dyDescent="0.4">
      <c r="A140" s="1">
        <v>138</v>
      </c>
      <c r="B140" s="1"/>
      <c r="C140" s="1" t="s">
        <v>400</v>
      </c>
      <c r="D140" s="1"/>
      <c r="E140" s="1" t="s">
        <v>532</v>
      </c>
      <c r="F140" s="1" t="s">
        <v>369</v>
      </c>
      <c r="G140" s="1">
        <v>165</v>
      </c>
      <c r="H140" s="1">
        <v>57</v>
      </c>
      <c r="I140" s="1" t="s">
        <v>378</v>
      </c>
      <c r="J140" s="1"/>
      <c r="K140" s="9">
        <f t="shared" si="2"/>
        <v>20.936639118457304</v>
      </c>
      <c r="L140" s="1"/>
      <c r="M140" s="1" t="s">
        <v>511</v>
      </c>
    </row>
    <row r="141" spans="1:13" x14ac:dyDescent="0.4">
      <c r="A141" s="1">
        <v>139</v>
      </c>
      <c r="B141" s="1"/>
      <c r="C141" s="1" t="s">
        <v>400</v>
      </c>
      <c r="D141" s="1"/>
      <c r="E141" s="1" t="s">
        <v>533</v>
      </c>
      <c r="F141" s="1" t="s">
        <v>372</v>
      </c>
      <c r="G141" s="1">
        <v>177</v>
      </c>
      <c r="H141" s="1">
        <v>70</v>
      </c>
      <c r="I141" s="1" t="s">
        <v>371</v>
      </c>
      <c r="J141" s="1"/>
      <c r="K141" s="9">
        <f t="shared" si="2"/>
        <v>22.343515592581952</v>
      </c>
      <c r="L141" s="1"/>
      <c r="M141" s="1" t="s">
        <v>511</v>
      </c>
    </row>
    <row r="142" spans="1:13" x14ac:dyDescent="0.4">
      <c r="A142" s="1">
        <v>140</v>
      </c>
      <c r="B142" s="1"/>
      <c r="C142" s="1" t="s">
        <v>400</v>
      </c>
      <c r="D142" s="1"/>
      <c r="E142" s="1" t="s">
        <v>534</v>
      </c>
      <c r="F142" s="1" t="s">
        <v>369</v>
      </c>
      <c r="G142" s="1">
        <v>158</v>
      </c>
      <c r="H142" s="1">
        <v>50</v>
      </c>
      <c r="I142" s="1" t="s">
        <v>376</v>
      </c>
      <c r="J142" s="1"/>
      <c r="K142" s="9">
        <f t="shared" si="2"/>
        <v>20.028841531805796</v>
      </c>
      <c r="L142" s="1"/>
      <c r="M142" s="1" t="s">
        <v>511</v>
      </c>
    </row>
    <row r="143" spans="1:13" x14ac:dyDescent="0.4">
      <c r="A143" s="1">
        <v>141</v>
      </c>
      <c r="B143" s="1"/>
      <c r="C143" s="1" t="s">
        <v>400</v>
      </c>
      <c r="D143" s="1"/>
      <c r="E143" s="1" t="s">
        <v>535</v>
      </c>
      <c r="F143" s="1" t="s">
        <v>372</v>
      </c>
      <c r="G143" s="1">
        <v>175</v>
      </c>
      <c r="H143" s="1">
        <v>68</v>
      </c>
      <c r="I143" s="1" t="s">
        <v>378</v>
      </c>
      <c r="J143" s="1"/>
      <c r="K143" s="9">
        <f t="shared" si="2"/>
        <v>22.204081632653061</v>
      </c>
      <c r="L143" s="1"/>
      <c r="M143" s="1" t="s">
        <v>511</v>
      </c>
    </row>
    <row r="144" spans="1:13" x14ac:dyDescent="0.4">
      <c r="A144" s="1">
        <v>142</v>
      </c>
      <c r="B144" s="1"/>
      <c r="C144" s="1" t="s">
        <v>400</v>
      </c>
      <c r="D144" s="1"/>
      <c r="E144" s="1" t="s">
        <v>536</v>
      </c>
      <c r="F144" s="1" t="s">
        <v>369</v>
      </c>
      <c r="G144" s="1">
        <v>161</v>
      </c>
      <c r="H144" s="1">
        <v>53</v>
      </c>
      <c r="I144" s="1" t="s">
        <v>371</v>
      </c>
      <c r="J144" s="1"/>
      <c r="K144" s="9">
        <f t="shared" si="2"/>
        <v>20.446742023841672</v>
      </c>
      <c r="L144" s="1"/>
      <c r="M144" s="1" t="s">
        <v>511</v>
      </c>
    </row>
    <row r="145" spans="1:13" x14ac:dyDescent="0.4">
      <c r="A145" s="1">
        <v>143</v>
      </c>
      <c r="B145" s="1"/>
      <c r="C145" s="1" t="s">
        <v>400</v>
      </c>
      <c r="D145" s="1"/>
      <c r="E145" s="1" t="s">
        <v>537</v>
      </c>
      <c r="F145" s="1" t="s">
        <v>372</v>
      </c>
      <c r="G145" s="1">
        <v>180</v>
      </c>
      <c r="H145" s="1">
        <v>73</v>
      </c>
      <c r="I145" s="1" t="s">
        <v>376</v>
      </c>
      <c r="J145" s="1"/>
      <c r="K145" s="9">
        <f t="shared" si="2"/>
        <v>22.530864197530864</v>
      </c>
      <c r="L145" s="1"/>
      <c r="M145" s="1" t="s">
        <v>511</v>
      </c>
    </row>
    <row r="146" spans="1:13" x14ac:dyDescent="0.4">
      <c r="A146" s="1">
        <v>144</v>
      </c>
      <c r="B146" s="1"/>
      <c r="C146" s="1" t="s">
        <v>400</v>
      </c>
      <c r="D146" s="1"/>
      <c r="E146" s="1" t="s">
        <v>538</v>
      </c>
      <c r="F146" s="1" t="s">
        <v>369</v>
      </c>
      <c r="G146" s="1">
        <v>156</v>
      </c>
      <c r="H146" s="1">
        <v>48</v>
      </c>
      <c r="I146" s="1" t="s">
        <v>378</v>
      </c>
      <c r="J146" s="1"/>
      <c r="K146" s="9">
        <f t="shared" si="2"/>
        <v>19.723865877712029</v>
      </c>
      <c r="L146" s="1"/>
      <c r="M146" s="1" t="s">
        <v>511</v>
      </c>
    </row>
    <row r="147" spans="1:13" x14ac:dyDescent="0.4">
      <c r="A147" s="1">
        <v>145</v>
      </c>
      <c r="B147" s="1"/>
      <c r="C147" s="1" t="s">
        <v>400</v>
      </c>
      <c r="D147" s="1"/>
      <c r="E147" s="1" t="s">
        <v>539</v>
      </c>
      <c r="F147" s="1" t="s">
        <v>372</v>
      </c>
      <c r="G147" s="1">
        <v>172</v>
      </c>
      <c r="H147" s="1">
        <v>65</v>
      </c>
      <c r="I147" s="1" t="s">
        <v>371</v>
      </c>
      <c r="J147" s="1"/>
      <c r="K147" s="9">
        <f t="shared" si="2"/>
        <v>21.971335857220122</v>
      </c>
      <c r="L147" s="1"/>
      <c r="M147" s="1" t="s">
        <v>511</v>
      </c>
    </row>
    <row r="148" spans="1:13" x14ac:dyDescent="0.4">
      <c r="A148" s="1">
        <v>146</v>
      </c>
      <c r="B148" s="1"/>
      <c r="C148" s="1" t="s">
        <v>400</v>
      </c>
      <c r="D148" s="1"/>
      <c r="E148" s="1" t="s">
        <v>540</v>
      </c>
      <c r="F148" s="1" t="s">
        <v>369</v>
      </c>
      <c r="G148" s="1">
        <v>164</v>
      </c>
      <c r="H148" s="1">
        <v>56</v>
      </c>
      <c r="I148" s="1" t="s">
        <v>376</v>
      </c>
      <c r="J148" s="1"/>
      <c r="K148" s="9">
        <f t="shared" si="2"/>
        <v>20.820939916716245</v>
      </c>
      <c r="L148" s="1"/>
      <c r="M148" s="1" t="s">
        <v>511</v>
      </c>
    </row>
    <row r="149" spans="1:13" x14ac:dyDescent="0.4">
      <c r="A149" s="1">
        <v>147</v>
      </c>
      <c r="B149" s="1"/>
      <c r="C149" s="1" t="s">
        <v>400</v>
      </c>
      <c r="D149" s="1"/>
      <c r="E149" s="1" t="s">
        <v>541</v>
      </c>
      <c r="F149" s="1" t="s">
        <v>372</v>
      </c>
      <c r="G149" s="1">
        <v>178</v>
      </c>
      <c r="H149" s="1">
        <v>71</v>
      </c>
      <c r="I149" s="1" t="s">
        <v>378</v>
      </c>
      <c r="J149" s="1"/>
      <c r="K149" s="9">
        <f t="shared" si="2"/>
        <v>22.408786769347305</v>
      </c>
      <c r="L149" s="1"/>
      <c r="M149" s="1" t="s">
        <v>511</v>
      </c>
    </row>
    <row r="150" spans="1:13" x14ac:dyDescent="0.4">
      <c r="A150" s="1">
        <v>148</v>
      </c>
      <c r="B150" s="1"/>
      <c r="C150" s="1" t="s">
        <v>400</v>
      </c>
      <c r="D150" s="1"/>
      <c r="E150" s="1" t="s">
        <v>542</v>
      </c>
      <c r="F150" s="1" t="s">
        <v>369</v>
      </c>
      <c r="G150" s="1">
        <v>167</v>
      </c>
      <c r="H150" s="1">
        <v>59</v>
      </c>
      <c r="I150" s="1" t="s">
        <v>371</v>
      </c>
      <c r="J150" s="1"/>
      <c r="K150" s="9">
        <f t="shared" si="2"/>
        <v>21.155294202015131</v>
      </c>
      <c r="L150" s="1"/>
      <c r="M150" s="1" t="s">
        <v>511</v>
      </c>
    </row>
    <row r="151" spans="1:13" x14ac:dyDescent="0.4">
      <c r="A151" s="1">
        <v>149</v>
      </c>
      <c r="B151" s="1"/>
      <c r="C151" s="1" t="s">
        <v>400</v>
      </c>
      <c r="D151" s="1"/>
      <c r="E151" s="1" t="s">
        <v>543</v>
      </c>
      <c r="F151" s="1" t="s">
        <v>372</v>
      </c>
      <c r="G151" s="1">
        <v>176</v>
      </c>
      <c r="H151" s="1">
        <v>69</v>
      </c>
      <c r="I151" s="1" t="s">
        <v>376</v>
      </c>
      <c r="J151" s="1"/>
      <c r="K151" s="9">
        <f t="shared" si="2"/>
        <v>22.275309917355372</v>
      </c>
      <c r="L151" s="1"/>
      <c r="M151" s="1" t="s">
        <v>511</v>
      </c>
    </row>
    <row r="152" spans="1:13" x14ac:dyDescent="0.4">
      <c r="A152" s="1">
        <v>150</v>
      </c>
      <c r="B152" s="1"/>
      <c r="C152" s="1" t="s">
        <v>400</v>
      </c>
      <c r="D152" s="1"/>
      <c r="E152" s="1" t="s">
        <v>544</v>
      </c>
      <c r="F152" s="1" t="s">
        <v>369</v>
      </c>
      <c r="G152" s="1">
        <v>155</v>
      </c>
      <c r="H152" s="1">
        <v>47</v>
      </c>
      <c r="I152" s="1" t="s">
        <v>378</v>
      </c>
      <c r="J152" s="1"/>
      <c r="K152" s="9">
        <f t="shared" si="2"/>
        <v>19.562955254942764</v>
      </c>
      <c r="L152" s="1"/>
      <c r="M152" s="1" t="s">
        <v>511</v>
      </c>
    </row>
    <row r="153" spans="1:13" x14ac:dyDescent="0.4">
      <c r="A153" s="1">
        <v>151</v>
      </c>
      <c r="B153" s="1"/>
      <c r="C153" s="1" t="s">
        <v>401</v>
      </c>
      <c r="D153" s="1"/>
      <c r="E153" s="1" t="s">
        <v>545</v>
      </c>
      <c r="F153" s="1" t="s">
        <v>372</v>
      </c>
      <c r="G153" s="1">
        <v>183</v>
      </c>
      <c r="H153" s="1">
        <v>76</v>
      </c>
      <c r="I153" s="1" t="s">
        <v>371</v>
      </c>
      <c r="J153" s="1"/>
      <c r="K153" s="9">
        <f t="shared" si="2"/>
        <v>22.694018931589476</v>
      </c>
      <c r="L153" s="1"/>
      <c r="M153" s="1" t="s">
        <v>511</v>
      </c>
    </row>
    <row r="154" spans="1:13" x14ac:dyDescent="0.4">
      <c r="A154" s="1">
        <v>152</v>
      </c>
      <c r="B154" s="1"/>
      <c r="C154" s="1" t="s">
        <v>401</v>
      </c>
      <c r="D154" s="1"/>
      <c r="E154" s="1" t="s">
        <v>546</v>
      </c>
      <c r="F154" s="1" t="s">
        <v>369</v>
      </c>
      <c r="G154" s="1">
        <v>168</v>
      </c>
      <c r="H154" s="1">
        <v>60</v>
      </c>
      <c r="I154" s="1" t="s">
        <v>376</v>
      </c>
      <c r="J154" s="1"/>
      <c r="K154" s="9">
        <f t="shared" si="2"/>
        <v>21.258503401360546</v>
      </c>
      <c r="L154" s="1"/>
      <c r="M154" s="1" t="s">
        <v>390</v>
      </c>
    </row>
    <row r="155" spans="1:13" x14ac:dyDescent="0.4">
      <c r="A155" s="1">
        <v>153</v>
      </c>
      <c r="B155" s="1"/>
      <c r="C155" s="1" t="s">
        <v>401</v>
      </c>
      <c r="D155" s="1"/>
      <c r="E155" s="1" t="s">
        <v>547</v>
      </c>
      <c r="F155" s="1" t="s">
        <v>372</v>
      </c>
      <c r="G155" s="1">
        <v>171</v>
      </c>
      <c r="H155" s="1">
        <v>80</v>
      </c>
      <c r="I155" s="1" t="s">
        <v>378</v>
      </c>
      <c r="J155" s="1"/>
      <c r="K155" s="9">
        <f t="shared" si="2"/>
        <v>27.358845456721728</v>
      </c>
      <c r="L155" s="1"/>
      <c r="M155" s="1" t="s">
        <v>511</v>
      </c>
    </row>
    <row r="156" spans="1:13" x14ac:dyDescent="0.4">
      <c r="A156" s="1">
        <v>154</v>
      </c>
      <c r="B156" s="1"/>
      <c r="C156" s="1" t="s">
        <v>401</v>
      </c>
      <c r="D156" s="1"/>
      <c r="E156" s="1" t="s">
        <v>548</v>
      </c>
      <c r="F156" s="1" t="s">
        <v>369</v>
      </c>
      <c r="G156" s="1">
        <v>159</v>
      </c>
      <c r="H156" s="1">
        <v>45</v>
      </c>
      <c r="I156" s="1" t="s">
        <v>371</v>
      </c>
      <c r="J156" s="1"/>
      <c r="K156" s="9">
        <f t="shared" si="2"/>
        <v>17.799928800284796</v>
      </c>
      <c r="L156" s="1"/>
      <c r="M156" s="1" t="s">
        <v>511</v>
      </c>
    </row>
    <row r="157" spans="1:13" x14ac:dyDescent="0.4">
      <c r="A157" s="1">
        <v>155</v>
      </c>
      <c r="B157" s="1"/>
      <c r="C157" s="1" t="s">
        <v>401</v>
      </c>
      <c r="D157" s="1"/>
      <c r="E157" s="1" t="s">
        <v>549</v>
      </c>
      <c r="F157" s="1" t="s">
        <v>372</v>
      </c>
      <c r="G157" s="1">
        <v>179</v>
      </c>
      <c r="H157" s="1">
        <v>72</v>
      </c>
      <c r="I157" s="1" t="s">
        <v>376</v>
      </c>
      <c r="J157" s="1"/>
      <c r="K157" s="9">
        <f t="shared" si="2"/>
        <v>22.471208763771418</v>
      </c>
      <c r="L157" s="1"/>
      <c r="M157" s="1" t="s">
        <v>511</v>
      </c>
    </row>
    <row r="158" spans="1:13" x14ac:dyDescent="0.4">
      <c r="A158" s="1">
        <v>156</v>
      </c>
      <c r="B158" s="1"/>
      <c r="C158" s="1" t="s">
        <v>401</v>
      </c>
      <c r="D158" s="1"/>
      <c r="E158" s="1" t="s">
        <v>550</v>
      </c>
      <c r="F158" s="1" t="s">
        <v>369</v>
      </c>
      <c r="G158" s="1">
        <v>163</v>
      </c>
      <c r="H158" s="1">
        <v>55</v>
      </c>
      <c r="I158" s="1" t="s">
        <v>378</v>
      </c>
      <c r="J158" s="1"/>
      <c r="K158" s="9">
        <f t="shared" si="2"/>
        <v>20.700816741315069</v>
      </c>
      <c r="L158" s="1"/>
      <c r="M158" s="1" t="s">
        <v>511</v>
      </c>
    </row>
    <row r="159" spans="1:13" x14ac:dyDescent="0.4">
      <c r="A159" s="1">
        <v>157</v>
      </c>
      <c r="B159" s="1"/>
      <c r="C159" s="1" t="s">
        <v>401</v>
      </c>
      <c r="D159" s="1"/>
      <c r="E159" s="1" t="s">
        <v>551</v>
      </c>
      <c r="F159" s="1" t="s">
        <v>372</v>
      </c>
      <c r="G159" s="1">
        <v>174</v>
      </c>
      <c r="H159" s="1">
        <v>67</v>
      </c>
      <c r="I159" s="1" t="s">
        <v>371</v>
      </c>
      <c r="J159" s="1"/>
      <c r="K159" s="9">
        <f t="shared" si="2"/>
        <v>22.129739727837229</v>
      </c>
      <c r="L159" s="1"/>
      <c r="M159" s="1" t="s">
        <v>511</v>
      </c>
    </row>
    <row r="160" spans="1:13" x14ac:dyDescent="0.4">
      <c r="A160" s="1">
        <v>158</v>
      </c>
      <c r="B160" s="1"/>
      <c r="C160" s="1" t="s">
        <v>401</v>
      </c>
      <c r="D160" s="1"/>
      <c r="E160" s="1" t="s">
        <v>552</v>
      </c>
      <c r="F160" s="1" t="s">
        <v>369</v>
      </c>
      <c r="G160" s="1">
        <v>157</v>
      </c>
      <c r="H160" s="1">
        <v>49</v>
      </c>
      <c r="I160" s="1" t="s">
        <v>376</v>
      </c>
      <c r="J160" s="1"/>
      <c r="K160" s="9">
        <f t="shared" si="2"/>
        <v>19.879102600511175</v>
      </c>
      <c r="L160" s="1"/>
      <c r="M160" s="1" t="s">
        <v>511</v>
      </c>
    </row>
    <row r="161" spans="1:13" x14ac:dyDescent="0.4">
      <c r="A161" s="1">
        <v>159</v>
      </c>
      <c r="B161" s="1"/>
      <c r="C161" s="1" t="s">
        <v>401</v>
      </c>
      <c r="D161" s="1"/>
      <c r="E161" s="1" t="s">
        <v>553</v>
      </c>
      <c r="F161" s="1" t="s">
        <v>372</v>
      </c>
      <c r="G161" s="1">
        <v>182</v>
      </c>
      <c r="H161" s="1">
        <v>75</v>
      </c>
      <c r="I161" s="1" t="s">
        <v>378</v>
      </c>
      <c r="J161" s="1"/>
      <c r="K161" s="9">
        <f t="shared" si="2"/>
        <v>22.642192971863299</v>
      </c>
      <c r="L161" s="1"/>
      <c r="M161" s="1" t="s">
        <v>511</v>
      </c>
    </row>
    <row r="162" spans="1:13" x14ac:dyDescent="0.4">
      <c r="A162" s="1">
        <v>160</v>
      </c>
      <c r="B162" s="1"/>
      <c r="C162" s="1" t="s">
        <v>401</v>
      </c>
      <c r="D162" s="1"/>
      <c r="E162" s="1" t="s">
        <v>554</v>
      </c>
      <c r="F162" s="1" t="s">
        <v>369</v>
      </c>
      <c r="G162" s="1">
        <v>165</v>
      </c>
      <c r="H162" s="1">
        <v>57</v>
      </c>
      <c r="I162" s="1" t="s">
        <v>371</v>
      </c>
      <c r="J162" s="1"/>
      <c r="K162" s="9">
        <f t="shared" si="2"/>
        <v>20.936639118457304</v>
      </c>
      <c r="L162" s="1"/>
      <c r="M162" s="1" t="s">
        <v>511</v>
      </c>
    </row>
    <row r="163" spans="1:13" x14ac:dyDescent="0.4">
      <c r="A163" s="1">
        <v>161</v>
      </c>
      <c r="B163" s="1"/>
      <c r="C163" s="1" t="s">
        <v>401</v>
      </c>
      <c r="D163" s="1"/>
      <c r="E163" s="1" t="s">
        <v>555</v>
      </c>
      <c r="F163" s="1" t="s">
        <v>372</v>
      </c>
      <c r="G163" s="1">
        <v>173</v>
      </c>
      <c r="H163" s="1">
        <v>66</v>
      </c>
      <c r="I163" s="1" t="s">
        <v>376</v>
      </c>
      <c r="J163" s="1"/>
      <c r="K163" s="9">
        <f t="shared" si="2"/>
        <v>22.052190183434128</v>
      </c>
      <c r="L163" s="1"/>
      <c r="M163" s="1" t="s">
        <v>511</v>
      </c>
    </row>
    <row r="164" spans="1:13" x14ac:dyDescent="0.4">
      <c r="A164" s="1">
        <v>162</v>
      </c>
      <c r="B164" s="1"/>
      <c r="C164" s="1" t="s">
        <v>401</v>
      </c>
      <c r="D164" s="1"/>
      <c r="E164" s="1" t="s">
        <v>556</v>
      </c>
      <c r="F164" s="1" t="s">
        <v>369</v>
      </c>
      <c r="G164" s="1">
        <v>160</v>
      </c>
      <c r="H164" s="1">
        <v>52</v>
      </c>
      <c r="I164" s="1" t="s">
        <v>378</v>
      </c>
      <c r="J164" s="1"/>
      <c r="K164" s="9">
        <f t="shared" si="2"/>
        <v>20.312499999999996</v>
      </c>
      <c r="L164" s="1"/>
      <c r="M164" s="1" t="s">
        <v>511</v>
      </c>
    </row>
    <row r="165" spans="1:13" x14ac:dyDescent="0.4">
      <c r="A165" s="1">
        <v>163</v>
      </c>
      <c r="B165" s="1"/>
      <c r="C165" s="1" t="s">
        <v>401</v>
      </c>
      <c r="D165" s="1"/>
      <c r="E165" s="1" t="s">
        <v>557</v>
      </c>
      <c r="F165" s="1" t="s">
        <v>372</v>
      </c>
      <c r="G165" s="1">
        <v>177</v>
      </c>
      <c r="H165" s="1">
        <v>70</v>
      </c>
      <c r="I165" s="1" t="s">
        <v>371</v>
      </c>
      <c r="J165" s="1"/>
      <c r="K165" s="9">
        <f t="shared" si="2"/>
        <v>22.343515592581952</v>
      </c>
      <c r="L165" s="1"/>
      <c r="M165" s="1" t="s">
        <v>511</v>
      </c>
    </row>
    <row r="166" spans="1:13" x14ac:dyDescent="0.4">
      <c r="A166" s="1">
        <v>164</v>
      </c>
      <c r="B166" s="1"/>
      <c r="C166" s="1" t="s">
        <v>401</v>
      </c>
      <c r="D166" s="1"/>
      <c r="E166" s="1" t="s">
        <v>558</v>
      </c>
      <c r="F166" s="1" t="s">
        <v>369</v>
      </c>
      <c r="G166" s="1">
        <v>158</v>
      </c>
      <c r="H166" s="1">
        <v>50</v>
      </c>
      <c r="I166" s="1" t="s">
        <v>376</v>
      </c>
      <c r="J166" s="1"/>
      <c r="K166" s="9">
        <f t="shared" si="2"/>
        <v>20.028841531805796</v>
      </c>
      <c r="L166" s="1"/>
      <c r="M166" s="1" t="s">
        <v>511</v>
      </c>
    </row>
    <row r="167" spans="1:13" x14ac:dyDescent="0.4">
      <c r="A167" s="1">
        <v>165</v>
      </c>
      <c r="B167" s="1"/>
      <c r="C167" s="1" t="s">
        <v>401</v>
      </c>
      <c r="D167" s="1"/>
      <c r="E167" s="1" t="s">
        <v>559</v>
      </c>
      <c r="F167" s="1" t="s">
        <v>372</v>
      </c>
      <c r="G167" s="1">
        <v>180</v>
      </c>
      <c r="H167" s="1">
        <v>73</v>
      </c>
      <c r="I167" s="1" t="s">
        <v>378</v>
      </c>
      <c r="J167" s="1"/>
      <c r="K167" s="9">
        <f t="shared" si="2"/>
        <v>22.530864197530864</v>
      </c>
      <c r="L167" s="1"/>
      <c r="M167" s="1" t="s">
        <v>511</v>
      </c>
    </row>
    <row r="168" spans="1:13" x14ac:dyDescent="0.4">
      <c r="A168" s="1">
        <v>166</v>
      </c>
      <c r="B168" s="1"/>
      <c r="C168" s="1" t="s">
        <v>401</v>
      </c>
      <c r="D168" s="1"/>
      <c r="E168" s="1" t="s">
        <v>560</v>
      </c>
      <c r="F168" s="1" t="s">
        <v>369</v>
      </c>
      <c r="G168" s="1">
        <v>162</v>
      </c>
      <c r="H168" s="1">
        <v>54</v>
      </c>
      <c r="I168" s="1" t="s">
        <v>371</v>
      </c>
      <c r="J168" s="1"/>
      <c r="K168" s="9">
        <f t="shared" si="2"/>
        <v>20.576131687242793</v>
      </c>
      <c r="L168" s="1"/>
      <c r="M168" s="1" t="s">
        <v>511</v>
      </c>
    </row>
    <row r="169" spans="1:13" x14ac:dyDescent="0.4">
      <c r="A169" s="1">
        <v>167</v>
      </c>
      <c r="B169" s="1"/>
      <c r="C169" s="1" t="s">
        <v>401</v>
      </c>
      <c r="D169" s="1"/>
      <c r="E169" s="1" t="s">
        <v>561</v>
      </c>
      <c r="F169" s="1" t="s">
        <v>372</v>
      </c>
      <c r="G169" s="1">
        <v>175</v>
      </c>
      <c r="H169" s="1">
        <v>68</v>
      </c>
      <c r="I169" s="1" t="s">
        <v>376</v>
      </c>
      <c r="J169" s="1"/>
      <c r="K169" s="9">
        <f t="shared" si="2"/>
        <v>22.204081632653061</v>
      </c>
      <c r="L169" s="1"/>
      <c r="M169" s="1" t="s">
        <v>511</v>
      </c>
    </row>
    <row r="170" spans="1:13" x14ac:dyDescent="0.4">
      <c r="A170" s="1">
        <v>168</v>
      </c>
      <c r="B170" s="1"/>
      <c r="C170" s="1" t="s">
        <v>401</v>
      </c>
      <c r="D170" s="1"/>
      <c r="E170" s="1" t="s">
        <v>562</v>
      </c>
      <c r="F170" s="1" t="s">
        <v>369</v>
      </c>
      <c r="G170" s="1">
        <v>156</v>
      </c>
      <c r="H170" s="1">
        <v>48</v>
      </c>
      <c r="I170" s="1" t="s">
        <v>378</v>
      </c>
      <c r="J170" s="1"/>
      <c r="K170" s="9">
        <f t="shared" si="2"/>
        <v>19.723865877712029</v>
      </c>
      <c r="L170" s="1"/>
      <c r="M170" s="1" t="s">
        <v>511</v>
      </c>
    </row>
    <row r="171" spans="1:13" x14ac:dyDescent="0.4">
      <c r="A171" s="1">
        <v>169</v>
      </c>
      <c r="B171" s="1"/>
      <c r="C171" s="1" t="s">
        <v>401</v>
      </c>
      <c r="D171" s="1"/>
      <c r="E171" s="1" t="s">
        <v>563</v>
      </c>
      <c r="F171" s="1" t="s">
        <v>372</v>
      </c>
      <c r="G171" s="1">
        <v>178</v>
      </c>
      <c r="H171" s="1">
        <v>71</v>
      </c>
      <c r="I171" s="1" t="s">
        <v>371</v>
      </c>
      <c r="J171" s="1"/>
      <c r="K171" s="9">
        <f t="shared" si="2"/>
        <v>22.408786769347305</v>
      </c>
      <c r="L171" s="1"/>
      <c r="M171" s="1" t="s">
        <v>511</v>
      </c>
    </row>
    <row r="172" spans="1:13" x14ac:dyDescent="0.4">
      <c r="A172" s="1">
        <v>170</v>
      </c>
      <c r="B172" s="1"/>
      <c r="C172" s="1" t="s">
        <v>401</v>
      </c>
      <c r="D172" s="1"/>
      <c r="E172" s="1" t="s">
        <v>564</v>
      </c>
      <c r="F172" s="1" t="s">
        <v>369</v>
      </c>
      <c r="G172" s="1">
        <v>164</v>
      </c>
      <c r="H172" s="1">
        <v>56</v>
      </c>
      <c r="I172" s="1" t="s">
        <v>376</v>
      </c>
      <c r="J172" s="1"/>
      <c r="K172" s="9">
        <f t="shared" si="2"/>
        <v>20.820939916716245</v>
      </c>
      <c r="L172" s="1"/>
      <c r="M172" s="1" t="s">
        <v>511</v>
      </c>
    </row>
    <row r="173" spans="1:13" x14ac:dyDescent="0.4">
      <c r="A173" s="1">
        <v>171</v>
      </c>
      <c r="B173" s="1"/>
      <c r="C173" s="1" t="s">
        <v>401</v>
      </c>
      <c r="D173" s="1"/>
      <c r="E173" s="1" t="s">
        <v>565</v>
      </c>
      <c r="F173" s="1" t="s">
        <v>372</v>
      </c>
      <c r="G173" s="1">
        <v>176</v>
      </c>
      <c r="H173" s="1">
        <v>69</v>
      </c>
      <c r="I173" s="1" t="s">
        <v>378</v>
      </c>
      <c r="J173" s="1"/>
      <c r="K173" s="9">
        <f t="shared" si="2"/>
        <v>22.275309917355372</v>
      </c>
      <c r="L173" s="1"/>
      <c r="M173" s="1" t="s">
        <v>511</v>
      </c>
    </row>
    <row r="174" spans="1:13" x14ac:dyDescent="0.4">
      <c r="A174" s="1">
        <v>172</v>
      </c>
      <c r="B174" s="1"/>
      <c r="C174" s="1" t="s">
        <v>401</v>
      </c>
      <c r="D174" s="1"/>
      <c r="E174" s="1" t="s">
        <v>566</v>
      </c>
      <c r="F174" s="1" t="s">
        <v>369</v>
      </c>
      <c r="G174" s="1">
        <v>161</v>
      </c>
      <c r="H174" s="1">
        <v>53</v>
      </c>
      <c r="I174" s="1" t="s">
        <v>371</v>
      </c>
      <c r="J174" s="1"/>
      <c r="K174" s="9">
        <f t="shared" si="2"/>
        <v>20.446742023841672</v>
      </c>
      <c r="L174" s="1"/>
      <c r="M174" s="1" t="s">
        <v>511</v>
      </c>
    </row>
    <row r="175" spans="1:13" x14ac:dyDescent="0.4">
      <c r="A175" s="1">
        <v>173</v>
      </c>
      <c r="B175" s="1"/>
      <c r="C175" s="1" t="s">
        <v>401</v>
      </c>
      <c r="D175" s="1"/>
      <c r="E175" s="1" t="s">
        <v>567</v>
      </c>
      <c r="F175" s="1" t="s">
        <v>372</v>
      </c>
      <c r="G175" s="1">
        <v>181</v>
      </c>
      <c r="H175" s="1">
        <v>74</v>
      </c>
      <c r="I175" s="1" t="s">
        <v>376</v>
      </c>
      <c r="J175" s="1"/>
      <c r="K175" s="9">
        <f t="shared" si="2"/>
        <v>22.587833094227893</v>
      </c>
      <c r="L175" s="1"/>
      <c r="M175" s="1" t="s">
        <v>511</v>
      </c>
    </row>
    <row r="176" spans="1:13" x14ac:dyDescent="0.4">
      <c r="A176" s="1">
        <v>174</v>
      </c>
      <c r="B176" s="1"/>
      <c r="C176" s="1" t="s">
        <v>401</v>
      </c>
      <c r="D176" s="1"/>
      <c r="E176" s="1" t="s">
        <v>568</v>
      </c>
      <c r="F176" s="1" t="s">
        <v>369</v>
      </c>
      <c r="G176" s="1">
        <v>166</v>
      </c>
      <c r="H176" s="1">
        <v>58</v>
      </c>
      <c r="I176" s="1" t="s">
        <v>378</v>
      </c>
      <c r="J176" s="1"/>
      <c r="K176" s="9">
        <f t="shared" si="2"/>
        <v>21.048047612135289</v>
      </c>
      <c r="L176" s="1"/>
      <c r="M176" s="1" t="s">
        <v>511</v>
      </c>
    </row>
    <row r="177" spans="1:13" x14ac:dyDescent="0.4">
      <c r="A177" s="1">
        <v>175</v>
      </c>
      <c r="B177" s="1"/>
      <c r="C177" s="1" t="s">
        <v>401</v>
      </c>
      <c r="D177" s="1"/>
      <c r="E177" s="1" t="s">
        <v>569</v>
      </c>
      <c r="F177" s="1" t="s">
        <v>372</v>
      </c>
      <c r="G177" s="1">
        <v>172</v>
      </c>
      <c r="H177" s="1">
        <v>65</v>
      </c>
      <c r="I177" s="1" t="s">
        <v>371</v>
      </c>
      <c r="J177" s="1"/>
      <c r="K177" s="9">
        <f t="shared" si="2"/>
        <v>21.971335857220122</v>
      </c>
      <c r="L177" s="1"/>
      <c r="M177" s="1" t="s">
        <v>511</v>
      </c>
    </row>
    <row r="178" spans="1:13" x14ac:dyDescent="0.4">
      <c r="A178" s="1">
        <v>176</v>
      </c>
      <c r="B178" s="1"/>
      <c r="C178" s="1" t="s">
        <v>401</v>
      </c>
      <c r="D178" s="1"/>
      <c r="E178" s="1" t="s">
        <v>570</v>
      </c>
      <c r="F178" s="1" t="s">
        <v>369</v>
      </c>
      <c r="G178" s="1">
        <v>155</v>
      </c>
      <c r="H178" s="1">
        <v>47</v>
      </c>
      <c r="I178" s="1" t="s">
        <v>376</v>
      </c>
      <c r="J178" s="1"/>
      <c r="K178" s="9">
        <f t="shared" si="2"/>
        <v>19.562955254942764</v>
      </c>
      <c r="L178" s="1"/>
      <c r="M178" s="1" t="s">
        <v>511</v>
      </c>
    </row>
    <row r="179" spans="1:13" x14ac:dyDescent="0.4">
      <c r="A179" s="1">
        <v>177</v>
      </c>
      <c r="B179" s="1"/>
      <c r="C179" s="1" t="s">
        <v>401</v>
      </c>
      <c r="D179" s="1"/>
      <c r="E179" s="1" t="s">
        <v>571</v>
      </c>
      <c r="F179" s="1" t="s">
        <v>372</v>
      </c>
      <c r="G179" s="1">
        <v>179</v>
      </c>
      <c r="H179" s="1">
        <v>72</v>
      </c>
      <c r="I179" s="1" t="s">
        <v>378</v>
      </c>
      <c r="J179" s="1"/>
      <c r="K179" s="9">
        <f t="shared" si="2"/>
        <v>22.471208763771418</v>
      </c>
      <c r="L179" s="1"/>
      <c r="M179" s="1" t="s">
        <v>392</v>
      </c>
    </row>
    <row r="180" spans="1:13" x14ac:dyDescent="0.4">
      <c r="A180" s="1">
        <v>178</v>
      </c>
      <c r="B180" s="1"/>
      <c r="C180" s="1" t="s">
        <v>401</v>
      </c>
      <c r="D180" s="1"/>
      <c r="E180" s="1" t="s">
        <v>572</v>
      </c>
      <c r="F180" s="1" t="s">
        <v>369</v>
      </c>
      <c r="G180" s="1">
        <v>167</v>
      </c>
      <c r="H180" s="1">
        <v>59</v>
      </c>
      <c r="I180" s="1" t="s">
        <v>371</v>
      </c>
      <c r="J180" s="1"/>
      <c r="K180" s="9">
        <f t="shared" si="2"/>
        <v>21.155294202015131</v>
      </c>
      <c r="L180" s="1"/>
      <c r="M180" s="1" t="s">
        <v>511</v>
      </c>
    </row>
    <row r="181" spans="1:13" x14ac:dyDescent="0.4">
      <c r="A181" s="1">
        <v>179</v>
      </c>
      <c r="B181" s="1"/>
      <c r="C181" s="1" t="s">
        <v>401</v>
      </c>
      <c r="D181" s="1"/>
      <c r="E181" s="1" t="s">
        <v>573</v>
      </c>
      <c r="F181" s="1" t="s">
        <v>372</v>
      </c>
      <c r="G181" s="1">
        <v>174</v>
      </c>
      <c r="H181" s="1">
        <v>80</v>
      </c>
      <c r="I181" s="1" t="s">
        <v>376</v>
      </c>
      <c r="J181" s="1"/>
      <c r="K181" s="9">
        <f t="shared" si="2"/>
        <v>26.423569824283259</v>
      </c>
      <c r="L181" s="1"/>
      <c r="M181" s="1" t="s">
        <v>511</v>
      </c>
    </row>
    <row r="182" spans="1:13" x14ac:dyDescent="0.4">
      <c r="A182" s="1">
        <v>180</v>
      </c>
      <c r="B182" s="1"/>
      <c r="C182" s="1" t="s">
        <v>401</v>
      </c>
      <c r="D182" s="1"/>
      <c r="E182" s="1" t="s">
        <v>574</v>
      </c>
      <c r="F182" s="1" t="s">
        <v>369</v>
      </c>
      <c r="G182" s="1">
        <v>159</v>
      </c>
      <c r="H182" s="1">
        <v>51</v>
      </c>
      <c r="I182" s="1" t="s">
        <v>378</v>
      </c>
      <c r="J182" s="1"/>
      <c r="K182" s="9">
        <f t="shared" si="2"/>
        <v>20.173252640322769</v>
      </c>
      <c r="L182" s="1"/>
      <c r="M182" s="1" t="s">
        <v>511</v>
      </c>
    </row>
    <row r="183" spans="1:13" x14ac:dyDescent="0.4">
      <c r="A183" s="1">
        <v>181</v>
      </c>
      <c r="B183" s="1"/>
      <c r="C183" s="1" t="s">
        <v>401</v>
      </c>
      <c r="D183" s="1"/>
      <c r="E183" s="1" t="s">
        <v>575</v>
      </c>
      <c r="F183" s="1" t="s">
        <v>370</v>
      </c>
      <c r="G183" s="1">
        <v>158</v>
      </c>
      <c r="H183" s="1">
        <v>49</v>
      </c>
      <c r="I183" s="1" t="s">
        <v>137</v>
      </c>
      <c r="J183" s="1"/>
      <c r="K183" s="9">
        <f t="shared" si="2"/>
        <v>19.62826470116968</v>
      </c>
      <c r="L183" s="1"/>
      <c r="M183" s="1" t="s">
        <v>511</v>
      </c>
    </row>
    <row r="184" spans="1:13" x14ac:dyDescent="0.4">
      <c r="A184" s="1">
        <v>181</v>
      </c>
      <c r="B184" s="1"/>
      <c r="C184" s="1" t="s">
        <v>401</v>
      </c>
      <c r="D184" s="1"/>
      <c r="E184" s="1" t="s">
        <v>514</v>
      </c>
      <c r="F184" s="1" t="s">
        <v>370</v>
      </c>
      <c r="G184" s="1">
        <v>158</v>
      </c>
      <c r="H184" s="1">
        <v>49</v>
      </c>
      <c r="I184" s="1" t="s">
        <v>137</v>
      </c>
      <c r="J184" s="1"/>
      <c r="K184" s="9">
        <f t="shared" si="2"/>
        <v>19.62826470116968</v>
      </c>
      <c r="L184" s="1"/>
      <c r="M184" s="1" t="s">
        <v>511</v>
      </c>
    </row>
    <row r="185" spans="1:13" x14ac:dyDescent="0.4">
      <c r="A185" s="1">
        <v>182</v>
      </c>
      <c r="B185" s="1"/>
      <c r="C185" s="1" t="s">
        <v>402</v>
      </c>
      <c r="D185" s="1"/>
      <c r="E185" s="1" t="s">
        <v>576</v>
      </c>
      <c r="F185" s="1" t="s">
        <v>372</v>
      </c>
      <c r="G185" s="1">
        <v>183</v>
      </c>
      <c r="H185" s="1">
        <v>76</v>
      </c>
      <c r="I185" s="1" t="s">
        <v>371</v>
      </c>
      <c r="J185" s="1"/>
      <c r="K185" s="9">
        <f t="shared" si="2"/>
        <v>22.694018931589476</v>
      </c>
      <c r="L185" s="1"/>
      <c r="M185" s="1" t="s">
        <v>511</v>
      </c>
    </row>
    <row r="186" spans="1:13" x14ac:dyDescent="0.4">
      <c r="A186" s="1">
        <v>183</v>
      </c>
      <c r="B186" s="1"/>
      <c r="C186" s="1" t="s">
        <v>402</v>
      </c>
      <c r="D186" s="1"/>
      <c r="E186" s="1" t="s">
        <v>577</v>
      </c>
      <c r="F186" s="1" t="s">
        <v>369</v>
      </c>
      <c r="G186" s="1">
        <v>163</v>
      </c>
      <c r="H186" s="1">
        <v>55</v>
      </c>
      <c r="I186" s="1" t="s">
        <v>376</v>
      </c>
      <c r="J186" s="1"/>
      <c r="K186" s="9">
        <f t="shared" si="2"/>
        <v>20.700816741315069</v>
      </c>
      <c r="L186" s="1"/>
      <c r="M186" s="1" t="s">
        <v>511</v>
      </c>
    </row>
    <row r="187" spans="1:13" x14ac:dyDescent="0.4">
      <c r="A187" s="1">
        <v>184</v>
      </c>
      <c r="B187" s="1"/>
      <c r="C187" s="1" t="s">
        <v>402</v>
      </c>
      <c r="D187" s="1"/>
      <c r="E187" s="1" t="s">
        <v>578</v>
      </c>
      <c r="F187" s="1" t="s">
        <v>372</v>
      </c>
      <c r="G187" s="1">
        <v>170</v>
      </c>
      <c r="H187" s="1">
        <v>79</v>
      </c>
      <c r="I187" s="1" t="s">
        <v>378</v>
      </c>
      <c r="J187" s="1"/>
      <c r="K187" s="9">
        <f t="shared" si="2"/>
        <v>27.335640138408309</v>
      </c>
      <c r="L187" s="1"/>
      <c r="M187" s="1" t="s">
        <v>511</v>
      </c>
    </row>
    <row r="188" spans="1:13" x14ac:dyDescent="0.4">
      <c r="A188" s="1">
        <v>185</v>
      </c>
      <c r="B188" s="1"/>
      <c r="C188" s="1" t="s">
        <v>402</v>
      </c>
      <c r="D188" s="1"/>
      <c r="E188" s="1" t="s">
        <v>579</v>
      </c>
      <c r="F188" s="1" t="s">
        <v>369</v>
      </c>
      <c r="G188" s="1">
        <v>158</v>
      </c>
      <c r="H188" s="1">
        <v>50</v>
      </c>
      <c r="I188" s="1" t="s">
        <v>371</v>
      </c>
      <c r="J188" s="1"/>
      <c r="K188" s="9">
        <f t="shared" si="2"/>
        <v>20.028841531805796</v>
      </c>
      <c r="L188" s="1"/>
      <c r="M188" s="1" t="s">
        <v>511</v>
      </c>
    </row>
    <row r="189" spans="1:13" x14ac:dyDescent="0.4">
      <c r="A189" s="1">
        <v>186</v>
      </c>
      <c r="B189" s="1"/>
      <c r="C189" s="1" t="s">
        <v>402</v>
      </c>
      <c r="D189" s="1"/>
      <c r="E189" s="1" t="s">
        <v>580</v>
      </c>
      <c r="F189" s="1" t="s">
        <v>372</v>
      </c>
      <c r="G189" s="1">
        <v>177</v>
      </c>
      <c r="H189" s="1">
        <v>70</v>
      </c>
      <c r="I189" s="1" t="s">
        <v>376</v>
      </c>
      <c r="J189" s="1"/>
      <c r="K189" s="9">
        <f t="shared" si="2"/>
        <v>22.343515592581952</v>
      </c>
      <c r="L189" s="1"/>
      <c r="M189" s="1" t="s">
        <v>511</v>
      </c>
    </row>
    <row r="190" spans="1:13" x14ac:dyDescent="0.4">
      <c r="A190" s="1">
        <v>187</v>
      </c>
      <c r="B190" s="1"/>
      <c r="C190" s="1" t="s">
        <v>402</v>
      </c>
      <c r="D190" s="1"/>
      <c r="E190" s="1" t="s">
        <v>581</v>
      </c>
      <c r="F190" s="1" t="s">
        <v>369</v>
      </c>
      <c r="G190" s="1">
        <v>162</v>
      </c>
      <c r="H190" s="1">
        <v>54</v>
      </c>
      <c r="I190" s="1" t="s">
        <v>378</v>
      </c>
      <c r="J190" s="1"/>
      <c r="K190" s="9">
        <f t="shared" si="2"/>
        <v>20.576131687242793</v>
      </c>
      <c r="L190" s="1"/>
      <c r="M190" s="1" t="s">
        <v>511</v>
      </c>
    </row>
    <row r="191" spans="1:13" x14ac:dyDescent="0.4">
      <c r="A191" s="1">
        <v>188</v>
      </c>
      <c r="B191" s="1"/>
      <c r="C191" s="1" t="s">
        <v>402</v>
      </c>
      <c r="D191" s="1"/>
      <c r="E191" s="1" t="s">
        <v>582</v>
      </c>
      <c r="F191" s="1" t="s">
        <v>372</v>
      </c>
      <c r="G191" s="1">
        <v>175</v>
      </c>
      <c r="H191" s="1">
        <v>68</v>
      </c>
      <c r="I191" s="1" t="s">
        <v>371</v>
      </c>
      <c r="J191" s="1"/>
      <c r="K191" s="9">
        <f t="shared" si="2"/>
        <v>22.204081632653061</v>
      </c>
      <c r="L191" s="1"/>
      <c r="M191" s="1" t="s">
        <v>511</v>
      </c>
    </row>
    <row r="192" spans="1:13" x14ac:dyDescent="0.4">
      <c r="A192" s="1">
        <v>189</v>
      </c>
      <c r="B192" s="1"/>
      <c r="C192" s="1" t="s">
        <v>402</v>
      </c>
      <c r="D192" s="1"/>
      <c r="E192" s="1" t="s">
        <v>583</v>
      </c>
      <c r="F192" s="1" t="s">
        <v>369</v>
      </c>
      <c r="G192" s="1">
        <v>165</v>
      </c>
      <c r="H192" s="1">
        <v>57</v>
      </c>
      <c r="I192" s="1" t="s">
        <v>376</v>
      </c>
      <c r="J192" s="1"/>
      <c r="K192" s="9">
        <f t="shared" si="2"/>
        <v>20.936639118457304</v>
      </c>
      <c r="L192" s="1"/>
      <c r="M192" s="1" t="s">
        <v>511</v>
      </c>
    </row>
    <row r="193" spans="1:13" x14ac:dyDescent="0.4">
      <c r="A193" s="1">
        <v>190</v>
      </c>
      <c r="B193" s="1"/>
      <c r="C193" s="1" t="s">
        <v>402</v>
      </c>
      <c r="D193" s="1"/>
      <c r="E193" s="1" t="s">
        <v>584</v>
      </c>
      <c r="F193" s="1" t="s">
        <v>372</v>
      </c>
      <c r="G193" s="1">
        <v>178</v>
      </c>
      <c r="H193" s="1">
        <v>71</v>
      </c>
      <c r="I193" s="1" t="s">
        <v>378</v>
      </c>
      <c r="J193" s="1"/>
      <c r="K193" s="9">
        <f t="shared" si="2"/>
        <v>22.408786769347305</v>
      </c>
      <c r="L193" s="1"/>
      <c r="M193" s="1" t="s">
        <v>393</v>
      </c>
    </row>
    <row r="194" spans="1:13" x14ac:dyDescent="0.4">
      <c r="A194" s="1">
        <v>191</v>
      </c>
      <c r="B194" s="1"/>
      <c r="C194" s="1" t="s">
        <v>402</v>
      </c>
      <c r="D194" s="1"/>
      <c r="E194" s="1" t="s">
        <v>585</v>
      </c>
      <c r="F194" s="1" t="s">
        <v>369</v>
      </c>
      <c r="G194" s="1">
        <v>161</v>
      </c>
      <c r="H194" s="1">
        <v>53</v>
      </c>
      <c r="I194" s="1" t="s">
        <v>376</v>
      </c>
      <c r="J194" s="1"/>
      <c r="K194" s="9">
        <f t="shared" si="2"/>
        <v>20.446742023841672</v>
      </c>
      <c r="L194" s="1"/>
      <c r="M194" s="1" t="s">
        <v>511</v>
      </c>
    </row>
    <row r="195" spans="1:13" x14ac:dyDescent="0.4">
      <c r="A195" s="1">
        <v>192</v>
      </c>
      <c r="B195" s="1"/>
      <c r="C195" s="1" t="s">
        <v>402</v>
      </c>
      <c r="D195" s="1"/>
      <c r="E195" s="1" t="s">
        <v>586</v>
      </c>
      <c r="F195" s="1" t="s">
        <v>372</v>
      </c>
      <c r="G195" s="1">
        <v>175</v>
      </c>
      <c r="H195" s="1">
        <v>78</v>
      </c>
      <c r="I195" s="1" t="s">
        <v>371</v>
      </c>
      <c r="J195" s="1"/>
      <c r="K195" s="9">
        <f t="shared" ref="K195:K258" si="3">H195/(G195/100)^2</f>
        <v>25.469387755102041</v>
      </c>
      <c r="L195" s="1"/>
      <c r="M195" s="1" t="s">
        <v>511</v>
      </c>
    </row>
    <row r="196" spans="1:13" x14ac:dyDescent="0.4">
      <c r="A196" s="1">
        <v>193</v>
      </c>
      <c r="B196" s="1"/>
      <c r="C196" s="1" t="s">
        <v>402</v>
      </c>
      <c r="D196" s="1"/>
      <c r="E196" s="1" t="s">
        <v>587</v>
      </c>
      <c r="F196" s="1" t="s">
        <v>369</v>
      </c>
      <c r="G196" s="1">
        <v>159</v>
      </c>
      <c r="H196" s="1">
        <v>51</v>
      </c>
      <c r="I196" s="1" t="s">
        <v>378</v>
      </c>
      <c r="J196" s="1"/>
      <c r="K196" s="9">
        <f t="shared" si="3"/>
        <v>20.173252640322769</v>
      </c>
      <c r="L196" s="1"/>
      <c r="M196" s="1" t="s">
        <v>511</v>
      </c>
    </row>
    <row r="197" spans="1:13" x14ac:dyDescent="0.4">
      <c r="A197" s="1">
        <v>194</v>
      </c>
      <c r="B197" s="1"/>
      <c r="C197" s="1" t="s">
        <v>402</v>
      </c>
      <c r="D197" s="1"/>
      <c r="E197" s="1" t="s">
        <v>588</v>
      </c>
      <c r="F197" s="1" t="s">
        <v>372</v>
      </c>
      <c r="G197" s="1">
        <v>182</v>
      </c>
      <c r="H197" s="1">
        <v>75</v>
      </c>
      <c r="I197" s="1" t="s">
        <v>376</v>
      </c>
      <c r="J197" s="1"/>
      <c r="K197" s="9">
        <f t="shared" si="3"/>
        <v>22.642192971863299</v>
      </c>
      <c r="L197" s="1"/>
      <c r="M197" s="1" t="s">
        <v>511</v>
      </c>
    </row>
    <row r="198" spans="1:13" x14ac:dyDescent="0.4">
      <c r="A198" s="1">
        <v>195</v>
      </c>
      <c r="B198" s="1"/>
      <c r="C198" s="1" t="s">
        <v>402</v>
      </c>
      <c r="D198" s="1"/>
      <c r="E198" s="1" t="s">
        <v>589</v>
      </c>
      <c r="F198" s="1" t="s">
        <v>369</v>
      </c>
      <c r="G198" s="1">
        <v>164</v>
      </c>
      <c r="H198" s="1">
        <v>56</v>
      </c>
      <c r="I198" s="1" t="s">
        <v>371</v>
      </c>
      <c r="J198" s="1"/>
      <c r="K198" s="9">
        <f t="shared" si="3"/>
        <v>20.820939916716245</v>
      </c>
      <c r="L198" s="1"/>
      <c r="M198" s="1" t="s">
        <v>511</v>
      </c>
    </row>
    <row r="199" spans="1:13" x14ac:dyDescent="0.4">
      <c r="A199" s="1">
        <v>196</v>
      </c>
      <c r="B199" s="1"/>
      <c r="C199" s="1" t="s">
        <v>402</v>
      </c>
      <c r="D199" s="1"/>
      <c r="E199" s="1" t="s">
        <v>590</v>
      </c>
      <c r="F199" s="1" t="s">
        <v>372</v>
      </c>
      <c r="G199" s="1">
        <v>173</v>
      </c>
      <c r="H199" s="1">
        <v>66</v>
      </c>
      <c r="I199" s="1" t="s">
        <v>378</v>
      </c>
      <c r="J199" s="1"/>
      <c r="K199" s="9">
        <f t="shared" si="3"/>
        <v>22.052190183434128</v>
      </c>
      <c r="L199" s="1"/>
      <c r="M199" s="1" t="s">
        <v>511</v>
      </c>
    </row>
    <row r="200" spans="1:13" x14ac:dyDescent="0.4">
      <c r="A200" s="1">
        <v>197</v>
      </c>
      <c r="B200" s="1"/>
      <c r="C200" s="1" t="s">
        <v>402</v>
      </c>
      <c r="D200" s="1"/>
      <c r="E200" s="1" t="s">
        <v>591</v>
      </c>
      <c r="F200" s="1" t="s">
        <v>369</v>
      </c>
      <c r="G200" s="1">
        <v>157</v>
      </c>
      <c r="H200" s="1">
        <v>49</v>
      </c>
      <c r="I200" s="1" t="s">
        <v>376</v>
      </c>
      <c r="J200" s="1"/>
      <c r="K200" s="9">
        <f t="shared" si="3"/>
        <v>19.879102600511175</v>
      </c>
      <c r="L200" s="1"/>
      <c r="M200" s="1" t="s">
        <v>511</v>
      </c>
    </row>
    <row r="201" spans="1:13" x14ac:dyDescent="0.4">
      <c r="A201" s="1">
        <v>198</v>
      </c>
      <c r="B201" s="1"/>
      <c r="C201" s="1" t="s">
        <v>402</v>
      </c>
      <c r="D201" s="1"/>
      <c r="E201" s="1" t="s">
        <v>592</v>
      </c>
      <c r="F201" s="1" t="s">
        <v>372</v>
      </c>
      <c r="G201" s="1">
        <v>180</v>
      </c>
      <c r="H201" s="1">
        <v>73</v>
      </c>
      <c r="I201" s="1" t="s">
        <v>371</v>
      </c>
      <c r="J201" s="1"/>
      <c r="K201" s="9">
        <f t="shared" si="3"/>
        <v>22.530864197530864</v>
      </c>
      <c r="L201" s="1"/>
      <c r="M201" s="1" t="s">
        <v>511</v>
      </c>
    </row>
    <row r="202" spans="1:13" x14ac:dyDescent="0.4">
      <c r="A202" s="1">
        <v>199</v>
      </c>
      <c r="B202" s="1"/>
      <c r="C202" s="1" t="s">
        <v>402</v>
      </c>
      <c r="D202" s="1"/>
      <c r="E202" s="1" t="s">
        <v>593</v>
      </c>
      <c r="F202" s="1" t="s">
        <v>369</v>
      </c>
      <c r="G202" s="1">
        <v>162</v>
      </c>
      <c r="H202" s="1">
        <v>54</v>
      </c>
      <c r="I202" s="1" t="s">
        <v>378</v>
      </c>
      <c r="J202" s="1"/>
      <c r="K202" s="9">
        <f t="shared" si="3"/>
        <v>20.576131687242793</v>
      </c>
      <c r="L202" s="1"/>
      <c r="M202" s="1" t="s">
        <v>511</v>
      </c>
    </row>
    <row r="203" spans="1:13" x14ac:dyDescent="0.4">
      <c r="A203" s="1">
        <v>200</v>
      </c>
      <c r="B203" s="1"/>
      <c r="C203" s="1" t="s">
        <v>402</v>
      </c>
      <c r="D203" s="1"/>
      <c r="E203" s="1" t="s">
        <v>594</v>
      </c>
      <c r="F203" s="1" t="s">
        <v>372</v>
      </c>
      <c r="G203" s="1">
        <v>176</v>
      </c>
      <c r="H203" s="1">
        <v>69</v>
      </c>
      <c r="I203" s="1" t="s">
        <v>376</v>
      </c>
      <c r="J203" s="1"/>
      <c r="K203" s="9">
        <f t="shared" si="3"/>
        <v>22.275309917355372</v>
      </c>
      <c r="L203" s="1"/>
      <c r="M203" s="1" t="s">
        <v>511</v>
      </c>
    </row>
    <row r="204" spans="1:13" x14ac:dyDescent="0.4">
      <c r="A204" s="1">
        <v>201</v>
      </c>
      <c r="B204" s="1"/>
      <c r="C204" s="1" t="s">
        <v>402</v>
      </c>
      <c r="D204" s="1"/>
      <c r="E204" s="1" t="s">
        <v>595</v>
      </c>
      <c r="F204" s="1" t="s">
        <v>369</v>
      </c>
      <c r="G204" s="1">
        <v>165</v>
      </c>
      <c r="H204" s="1">
        <v>57</v>
      </c>
      <c r="I204" s="1" t="s">
        <v>371</v>
      </c>
      <c r="J204" s="1"/>
      <c r="K204" s="9">
        <f t="shared" si="3"/>
        <v>20.936639118457304</v>
      </c>
      <c r="L204" s="1"/>
      <c r="M204" s="1" t="s">
        <v>511</v>
      </c>
    </row>
    <row r="205" spans="1:13" x14ac:dyDescent="0.4">
      <c r="A205" s="1">
        <v>202</v>
      </c>
      <c r="B205" s="1"/>
      <c r="C205" s="1" t="s">
        <v>402</v>
      </c>
      <c r="D205" s="1"/>
      <c r="E205" s="1" t="s">
        <v>596</v>
      </c>
      <c r="F205" s="1" t="s">
        <v>372</v>
      </c>
      <c r="G205" s="1">
        <v>179</v>
      </c>
      <c r="H205" s="1">
        <v>72</v>
      </c>
      <c r="I205" s="1" t="s">
        <v>378</v>
      </c>
      <c r="J205" s="1"/>
      <c r="K205" s="9">
        <f t="shared" si="3"/>
        <v>22.471208763771418</v>
      </c>
      <c r="L205" s="1"/>
      <c r="M205" s="1" t="s">
        <v>511</v>
      </c>
    </row>
    <row r="206" spans="1:13" x14ac:dyDescent="0.4">
      <c r="A206" s="1">
        <v>203</v>
      </c>
      <c r="B206" s="1"/>
      <c r="C206" s="1" t="s">
        <v>402</v>
      </c>
      <c r="D206" s="1"/>
      <c r="E206" s="1" t="s">
        <v>597</v>
      </c>
      <c r="F206" s="1" t="s">
        <v>369</v>
      </c>
      <c r="G206" s="1">
        <v>158</v>
      </c>
      <c r="H206" s="1">
        <v>50</v>
      </c>
      <c r="I206" s="1" t="s">
        <v>376</v>
      </c>
      <c r="J206" s="1"/>
      <c r="K206" s="9">
        <f t="shared" si="3"/>
        <v>20.028841531805796</v>
      </c>
      <c r="L206" s="1"/>
      <c r="M206" s="1" t="s">
        <v>511</v>
      </c>
    </row>
    <row r="207" spans="1:13" x14ac:dyDescent="0.4">
      <c r="A207" s="1">
        <v>204</v>
      </c>
      <c r="B207" s="1"/>
      <c r="C207" s="1" t="s">
        <v>402</v>
      </c>
      <c r="D207" s="1"/>
      <c r="E207" s="1" t="s">
        <v>598</v>
      </c>
      <c r="F207" s="1" t="s">
        <v>372</v>
      </c>
      <c r="G207" s="1">
        <v>174</v>
      </c>
      <c r="H207" s="1">
        <v>67</v>
      </c>
      <c r="I207" s="1" t="s">
        <v>371</v>
      </c>
      <c r="J207" s="1"/>
      <c r="K207" s="9">
        <f t="shared" si="3"/>
        <v>22.129739727837229</v>
      </c>
      <c r="L207" s="1"/>
      <c r="M207" s="1" t="s">
        <v>511</v>
      </c>
    </row>
    <row r="208" spans="1:13" x14ac:dyDescent="0.4">
      <c r="A208" s="1">
        <v>205</v>
      </c>
      <c r="B208" s="1"/>
      <c r="C208" s="1" t="s">
        <v>402</v>
      </c>
      <c r="D208" s="1"/>
      <c r="E208" s="1" t="s">
        <v>599</v>
      </c>
      <c r="F208" s="1" t="s">
        <v>369</v>
      </c>
      <c r="G208" s="1">
        <v>163</v>
      </c>
      <c r="H208" s="1">
        <v>55</v>
      </c>
      <c r="I208" s="1" t="s">
        <v>378</v>
      </c>
      <c r="J208" s="1"/>
      <c r="K208" s="9">
        <f t="shared" si="3"/>
        <v>20.700816741315069</v>
      </c>
      <c r="L208" s="1"/>
      <c r="M208" s="1" t="s">
        <v>511</v>
      </c>
    </row>
    <row r="209" spans="1:13" x14ac:dyDescent="0.4">
      <c r="A209" s="1">
        <v>206</v>
      </c>
      <c r="B209" s="1"/>
      <c r="C209" s="1" t="s">
        <v>402</v>
      </c>
      <c r="D209" s="1"/>
      <c r="E209" s="1" t="s">
        <v>600</v>
      </c>
      <c r="F209" s="1" t="s">
        <v>372</v>
      </c>
      <c r="G209" s="1">
        <v>181</v>
      </c>
      <c r="H209" s="1">
        <v>74</v>
      </c>
      <c r="I209" s="1" t="s">
        <v>376</v>
      </c>
      <c r="J209" s="1"/>
      <c r="K209" s="9">
        <f t="shared" si="3"/>
        <v>22.587833094227893</v>
      </c>
      <c r="L209" s="1"/>
      <c r="M209" s="1" t="s">
        <v>389</v>
      </c>
    </row>
    <row r="210" spans="1:13" x14ac:dyDescent="0.4">
      <c r="A210" s="1">
        <v>207</v>
      </c>
      <c r="B210" s="1"/>
      <c r="C210" s="1" t="s">
        <v>402</v>
      </c>
      <c r="D210" s="1"/>
      <c r="E210" s="1" t="s">
        <v>601</v>
      </c>
      <c r="F210" s="1" t="s">
        <v>369</v>
      </c>
      <c r="G210" s="1">
        <v>156</v>
      </c>
      <c r="H210" s="1">
        <v>48</v>
      </c>
      <c r="I210" s="1" t="s">
        <v>371</v>
      </c>
      <c r="J210" s="1"/>
      <c r="K210" s="9">
        <f t="shared" si="3"/>
        <v>19.723865877712029</v>
      </c>
      <c r="L210" s="1"/>
      <c r="M210" s="1" t="s">
        <v>511</v>
      </c>
    </row>
    <row r="211" spans="1:13" x14ac:dyDescent="0.4">
      <c r="A211" s="1">
        <v>208</v>
      </c>
      <c r="B211" s="1"/>
      <c r="C211" s="1" t="s">
        <v>402</v>
      </c>
      <c r="D211" s="1"/>
      <c r="E211" s="1" t="s">
        <v>602</v>
      </c>
      <c r="F211" s="1" t="s">
        <v>372</v>
      </c>
      <c r="G211" s="1">
        <v>177</v>
      </c>
      <c r="H211" s="1">
        <v>60</v>
      </c>
      <c r="I211" s="1" t="s">
        <v>378</v>
      </c>
      <c r="J211" s="1"/>
      <c r="K211" s="9">
        <f t="shared" si="3"/>
        <v>19.151584793641671</v>
      </c>
      <c r="L211" s="1"/>
      <c r="M211" s="1" t="s">
        <v>511</v>
      </c>
    </row>
    <row r="212" spans="1:13" x14ac:dyDescent="0.4">
      <c r="A212" s="1">
        <v>209</v>
      </c>
      <c r="B212" s="1"/>
      <c r="C212" s="1" t="s">
        <v>402</v>
      </c>
      <c r="D212" s="1"/>
      <c r="E212" s="1" t="s">
        <v>603</v>
      </c>
      <c r="F212" s="1" t="s">
        <v>369</v>
      </c>
      <c r="G212" s="1">
        <v>166</v>
      </c>
      <c r="H212" s="1">
        <v>58</v>
      </c>
      <c r="I212" s="1" t="s">
        <v>376</v>
      </c>
      <c r="J212" s="1"/>
      <c r="K212" s="9">
        <f t="shared" si="3"/>
        <v>21.048047612135289</v>
      </c>
      <c r="L212" s="1"/>
      <c r="M212" s="1" t="s">
        <v>511</v>
      </c>
    </row>
    <row r="213" spans="1:13" x14ac:dyDescent="0.4">
      <c r="A213" s="1">
        <v>210</v>
      </c>
      <c r="B213" s="1"/>
      <c r="C213" s="1" t="s">
        <v>402</v>
      </c>
      <c r="D213" s="1"/>
      <c r="E213" s="1" t="s">
        <v>604</v>
      </c>
      <c r="F213" s="1" t="s">
        <v>372</v>
      </c>
      <c r="G213" s="1">
        <v>172</v>
      </c>
      <c r="H213" s="1">
        <v>65</v>
      </c>
      <c r="I213" s="1" t="s">
        <v>371</v>
      </c>
      <c r="J213" s="1"/>
      <c r="K213" s="9">
        <f t="shared" si="3"/>
        <v>21.971335857220122</v>
      </c>
      <c r="L213" s="1"/>
      <c r="M213" s="1" t="s">
        <v>511</v>
      </c>
    </row>
    <row r="214" spans="1:13" x14ac:dyDescent="0.4">
      <c r="A214" s="1">
        <v>211</v>
      </c>
      <c r="B214" s="1"/>
      <c r="C214" s="1" t="s">
        <v>402</v>
      </c>
      <c r="D214" s="1"/>
      <c r="E214" s="1" t="s">
        <v>605</v>
      </c>
      <c r="F214" s="1" t="s">
        <v>369</v>
      </c>
      <c r="G214" s="1">
        <v>160</v>
      </c>
      <c r="H214" s="1">
        <v>52</v>
      </c>
      <c r="I214" s="1" t="s">
        <v>378</v>
      </c>
      <c r="J214" s="1"/>
      <c r="K214" s="9">
        <f t="shared" si="3"/>
        <v>20.312499999999996</v>
      </c>
      <c r="L214" s="1"/>
      <c r="M214" s="1" t="s">
        <v>511</v>
      </c>
    </row>
    <row r="215" spans="1:13" x14ac:dyDescent="0.4">
      <c r="A215" s="1">
        <v>212</v>
      </c>
      <c r="B215" s="1"/>
      <c r="C215" s="1" t="s">
        <v>403</v>
      </c>
      <c r="D215" s="1"/>
      <c r="E215" s="1" t="s">
        <v>606</v>
      </c>
      <c r="F215" s="1" t="s">
        <v>372</v>
      </c>
      <c r="G215" s="1">
        <v>183</v>
      </c>
      <c r="H215" s="1">
        <v>76</v>
      </c>
      <c r="I215" s="1" t="s">
        <v>376</v>
      </c>
      <c r="J215" s="1"/>
      <c r="K215" s="9">
        <f t="shared" si="3"/>
        <v>22.694018931589476</v>
      </c>
      <c r="L215" s="1"/>
      <c r="M215" s="1" t="s">
        <v>511</v>
      </c>
    </row>
    <row r="216" spans="1:13" x14ac:dyDescent="0.4">
      <c r="A216" s="1">
        <v>213</v>
      </c>
      <c r="B216" s="1"/>
      <c r="C216" s="1" t="s">
        <v>403</v>
      </c>
      <c r="D216" s="1"/>
      <c r="E216" s="1" t="s">
        <v>607</v>
      </c>
      <c r="F216" s="1" t="s">
        <v>369</v>
      </c>
      <c r="G216" s="1">
        <v>155</v>
      </c>
      <c r="H216" s="1">
        <v>47</v>
      </c>
      <c r="I216" s="1" t="s">
        <v>371</v>
      </c>
      <c r="J216" s="1"/>
      <c r="K216" s="9">
        <f t="shared" si="3"/>
        <v>19.562955254942764</v>
      </c>
      <c r="L216" s="1"/>
      <c r="M216" s="1" t="s">
        <v>511</v>
      </c>
    </row>
    <row r="217" spans="1:13" x14ac:dyDescent="0.4">
      <c r="A217" s="1">
        <v>214</v>
      </c>
      <c r="B217" s="1"/>
      <c r="C217" s="1" t="s">
        <v>403</v>
      </c>
      <c r="D217" s="1"/>
      <c r="E217" s="1" t="s">
        <v>608</v>
      </c>
      <c r="F217" s="1" t="s">
        <v>372</v>
      </c>
      <c r="G217" s="1">
        <v>170</v>
      </c>
      <c r="H217" s="1">
        <v>63</v>
      </c>
      <c r="I217" s="1" t="s">
        <v>378</v>
      </c>
      <c r="J217" s="1"/>
      <c r="K217" s="9">
        <f t="shared" si="3"/>
        <v>21.79930795847751</v>
      </c>
      <c r="L217" s="1"/>
      <c r="M217" s="1" t="s">
        <v>511</v>
      </c>
    </row>
    <row r="218" spans="1:13" x14ac:dyDescent="0.4">
      <c r="A218" s="1">
        <v>215</v>
      </c>
      <c r="B218" s="1"/>
      <c r="C218" s="1" t="s">
        <v>403</v>
      </c>
      <c r="D218" s="1"/>
      <c r="E218" s="1" t="s">
        <v>609</v>
      </c>
      <c r="F218" s="1" t="s">
        <v>369</v>
      </c>
      <c r="G218" s="1">
        <v>167</v>
      </c>
      <c r="H218" s="1">
        <v>42</v>
      </c>
      <c r="I218" s="1" t="s">
        <v>376</v>
      </c>
      <c r="J218" s="1"/>
      <c r="K218" s="9">
        <f t="shared" si="3"/>
        <v>15.059700957366704</v>
      </c>
      <c r="L218" s="1"/>
      <c r="M218" s="1" t="s">
        <v>511</v>
      </c>
    </row>
    <row r="219" spans="1:13" x14ac:dyDescent="0.4">
      <c r="A219" s="1">
        <v>216</v>
      </c>
      <c r="B219" s="1"/>
      <c r="C219" s="1" t="s">
        <v>403</v>
      </c>
      <c r="D219" s="1"/>
      <c r="E219" s="1" t="s">
        <v>610</v>
      </c>
      <c r="F219" s="1" t="s">
        <v>372</v>
      </c>
      <c r="G219" s="1">
        <v>178</v>
      </c>
      <c r="H219" s="1">
        <v>71</v>
      </c>
      <c r="I219" s="1" t="s">
        <v>371</v>
      </c>
      <c r="J219" s="1"/>
      <c r="K219" s="9">
        <f t="shared" si="3"/>
        <v>22.408786769347305</v>
      </c>
      <c r="L219" s="1"/>
      <c r="M219" s="1" t="s">
        <v>511</v>
      </c>
    </row>
    <row r="220" spans="1:13" x14ac:dyDescent="0.4">
      <c r="A220" s="1">
        <v>217</v>
      </c>
      <c r="B220" s="1"/>
      <c r="C220" s="1" t="s">
        <v>403</v>
      </c>
      <c r="D220" s="1"/>
      <c r="E220" s="1" t="s">
        <v>611</v>
      </c>
      <c r="F220" s="1" t="s">
        <v>369</v>
      </c>
      <c r="G220" s="1">
        <v>159</v>
      </c>
      <c r="H220" s="1">
        <v>51</v>
      </c>
      <c r="I220" s="1" t="s">
        <v>378</v>
      </c>
      <c r="J220" s="1"/>
      <c r="K220" s="9">
        <f t="shared" si="3"/>
        <v>20.173252640322769</v>
      </c>
      <c r="L220" s="1"/>
      <c r="M220" s="1" t="s">
        <v>511</v>
      </c>
    </row>
    <row r="221" spans="1:13" x14ac:dyDescent="0.4">
      <c r="A221" s="1">
        <v>218</v>
      </c>
      <c r="B221" s="1"/>
      <c r="C221" s="1" t="s">
        <v>403</v>
      </c>
      <c r="D221" s="1"/>
      <c r="E221" s="1" t="s">
        <v>612</v>
      </c>
      <c r="F221" s="1" t="s">
        <v>372</v>
      </c>
      <c r="G221" s="1">
        <v>175</v>
      </c>
      <c r="H221" s="1">
        <v>68</v>
      </c>
      <c r="I221" s="1" t="s">
        <v>376</v>
      </c>
      <c r="J221" s="1"/>
      <c r="K221" s="9">
        <f t="shared" si="3"/>
        <v>22.204081632653061</v>
      </c>
      <c r="L221" s="1"/>
      <c r="M221" s="1" t="s">
        <v>511</v>
      </c>
    </row>
    <row r="222" spans="1:13" x14ac:dyDescent="0.4">
      <c r="A222" s="1">
        <v>219</v>
      </c>
      <c r="B222" s="1"/>
      <c r="C222" s="1" t="s">
        <v>403</v>
      </c>
      <c r="D222" s="1"/>
      <c r="E222" s="1" t="s">
        <v>613</v>
      </c>
      <c r="F222" s="1" t="s">
        <v>369</v>
      </c>
      <c r="G222" s="1">
        <v>164</v>
      </c>
      <c r="H222" s="1">
        <v>43</v>
      </c>
      <c r="I222" s="1" t="s">
        <v>371</v>
      </c>
      <c r="J222" s="1"/>
      <c r="K222" s="9">
        <f t="shared" si="3"/>
        <v>15.987507436049974</v>
      </c>
      <c r="L222" s="1"/>
      <c r="M222" s="1" t="s">
        <v>511</v>
      </c>
    </row>
    <row r="223" spans="1:13" x14ac:dyDescent="0.4">
      <c r="A223" s="1">
        <v>220</v>
      </c>
      <c r="B223" s="1"/>
      <c r="C223" s="1" t="s">
        <v>403</v>
      </c>
      <c r="D223" s="1"/>
      <c r="E223" s="1" t="s">
        <v>614</v>
      </c>
      <c r="F223" s="1" t="s">
        <v>372</v>
      </c>
      <c r="G223" s="1">
        <v>180</v>
      </c>
      <c r="H223" s="1">
        <v>58</v>
      </c>
      <c r="I223" s="1" t="s">
        <v>378</v>
      </c>
      <c r="J223" s="1"/>
      <c r="K223" s="9">
        <f t="shared" si="3"/>
        <v>17.901234567901234</v>
      </c>
      <c r="L223" s="1"/>
      <c r="M223" s="1" t="s">
        <v>511</v>
      </c>
    </row>
    <row r="224" spans="1:13" x14ac:dyDescent="0.4">
      <c r="A224" s="1">
        <v>221</v>
      </c>
      <c r="B224" s="1"/>
      <c r="C224" s="1" t="s">
        <v>403</v>
      </c>
      <c r="D224" s="1"/>
      <c r="E224" s="1" t="s">
        <v>615</v>
      </c>
      <c r="F224" s="1" t="s">
        <v>369</v>
      </c>
      <c r="G224" s="1">
        <v>162</v>
      </c>
      <c r="H224" s="1">
        <v>54</v>
      </c>
      <c r="I224" s="1" t="s">
        <v>376</v>
      </c>
      <c r="J224" s="1"/>
      <c r="K224" s="9">
        <f t="shared" si="3"/>
        <v>20.576131687242793</v>
      </c>
      <c r="L224" s="1"/>
      <c r="M224" s="1" t="s">
        <v>511</v>
      </c>
    </row>
    <row r="225" spans="1:13" x14ac:dyDescent="0.4">
      <c r="A225" s="1">
        <v>222</v>
      </c>
      <c r="B225" s="1"/>
      <c r="C225" s="1" t="s">
        <v>403</v>
      </c>
      <c r="D225" s="1"/>
      <c r="E225" s="1" t="s">
        <v>616</v>
      </c>
      <c r="F225" s="1" t="s">
        <v>372</v>
      </c>
      <c r="G225" s="1">
        <v>176</v>
      </c>
      <c r="H225" s="1">
        <v>69</v>
      </c>
      <c r="I225" s="1" t="s">
        <v>371</v>
      </c>
      <c r="J225" s="1"/>
      <c r="K225" s="9">
        <f t="shared" si="3"/>
        <v>22.275309917355372</v>
      </c>
      <c r="L225" s="1"/>
      <c r="M225" s="1" t="s">
        <v>511</v>
      </c>
    </row>
    <row r="226" spans="1:13" x14ac:dyDescent="0.4">
      <c r="A226" s="1">
        <v>223</v>
      </c>
      <c r="B226" s="1"/>
      <c r="C226" s="1" t="s">
        <v>403</v>
      </c>
      <c r="D226" s="1"/>
      <c r="E226" s="1" t="s">
        <v>617</v>
      </c>
      <c r="F226" s="1" t="s">
        <v>369</v>
      </c>
      <c r="G226" s="1">
        <v>158</v>
      </c>
      <c r="H226" s="1">
        <v>50</v>
      </c>
      <c r="I226" s="1" t="s">
        <v>378</v>
      </c>
      <c r="J226" s="1"/>
      <c r="K226" s="9">
        <f t="shared" si="3"/>
        <v>20.028841531805796</v>
      </c>
      <c r="L226" s="1"/>
      <c r="M226" s="1" t="s">
        <v>511</v>
      </c>
    </row>
    <row r="227" spans="1:13" x14ac:dyDescent="0.4">
      <c r="A227" s="1">
        <v>224</v>
      </c>
      <c r="B227" s="1"/>
      <c r="C227" s="1" t="s">
        <v>403</v>
      </c>
      <c r="D227" s="1"/>
      <c r="E227" s="1" t="s">
        <v>618</v>
      </c>
      <c r="F227" s="1" t="s">
        <v>372</v>
      </c>
      <c r="G227" s="1">
        <v>182</v>
      </c>
      <c r="H227" s="1">
        <v>75</v>
      </c>
      <c r="I227" s="1" t="s">
        <v>376</v>
      </c>
      <c r="J227" s="1"/>
      <c r="K227" s="9">
        <f t="shared" si="3"/>
        <v>22.642192971863299</v>
      </c>
      <c r="L227" s="1"/>
      <c r="M227" s="1" t="s">
        <v>386</v>
      </c>
    </row>
    <row r="228" spans="1:13" x14ac:dyDescent="0.4">
      <c r="A228" s="1">
        <v>225</v>
      </c>
      <c r="B228" s="1"/>
      <c r="C228" s="1" t="s">
        <v>403</v>
      </c>
      <c r="D228" s="1"/>
      <c r="E228" s="1" t="s">
        <v>619</v>
      </c>
      <c r="F228" s="1" t="s">
        <v>369</v>
      </c>
      <c r="G228" s="1">
        <v>165</v>
      </c>
      <c r="H228" s="1">
        <v>57</v>
      </c>
      <c r="I228" s="1" t="s">
        <v>371</v>
      </c>
      <c r="J228" s="1"/>
      <c r="K228" s="9">
        <f t="shared" si="3"/>
        <v>20.936639118457304</v>
      </c>
      <c r="L228" s="1"/>
      <c r="M228" s="1" t="s">
        <v>511</v>
      </c>
    </row>
    <row r="229" spans="1:13" x14ac:dyDescent="0.4">
      <c r="A229" s="1">
        <v>226</v>
      </c>
      <c r="B229" s="1"/>
      <c r="C229" s="1" t="s">
        <v>403</v>
      </c>
      <c r="D229" s="1"/>
      <c r="E229" s="1" t="s">
        <v>620</v>
      </c>
      <c r="F229" s="1" t="s">
        <v>372</v>
      </c>
      <c r="G229" s="1">
        <v>173</v>
      </c>
      <c r="H229" s="1">
        <v>66</v>
      </c>
      <c r="I229" s="1" t="s">
        <v>378</v>
      </c>
      <c r="J229" s="1"/>
      <c r="K229" s="9">
        <f t="shared" si="3"/>
        <v>22.052190183434128</v>
      </c>
      <c r="L229" s="1"/>
      <c r="M229" s="1" t="s">
        <v>511</v>
      </c>
    </row>
    <row r="230" spans="1:13" x14ac:dyDescent="0.4">
      <c r="A230" s="1">
        <v>227</v>
      </c>
      <c r="B230" s="1"/>
      <c r="C230" s="1" t="s">
        <v>403</v>
      </c>
      <c r="D230" s="1"/>
      <c r="E230" s="1" t="s">
        <v>621</v>
      </c>
      <c r="F230" s="1" t="s">
        <v>369</v>
      </c>
      <c r="G230" s="1">
        <v>161</v>
      </c>
      <c r="H230" s="1">
        <v>53</v>
      </c>
      <c r="I230" s="1" t="s">
        <v>376</v>
      </c>
      <c r="J230" s="1"/>
      <c r="K230" s="9">
        <f t="shared" si="3"/>
        <v>20.446742023841672</v>
      </c>
      <c r="L230" s="1"/>
      <c r="M230" s="1" t="s">
        <v>511</v>
      </c>
    </row>
    <row r="231" spans="1:13" x14ac:dyDescent="0.4">
      <c r="A231" s="1">
        <v>228</v>
      </c>
      <c r="B231" s="1"/>
      <c r="C231" s="1" t="s">
        <v>403</v>
      </c>
      <c r="D231" s="1"/>
      <c r="E231" s="1" t="s">
        <v>622</v>
      </c>
      <c r="F231" s="1" t="s">
        <v>372</v>
      </c>
      <c r="G231" s="1">
        <v>179</v>
      </c>
      <c r="H231" s="1">
        <v>72</v>
      </c>
      <c r="I231" s="1" t="s">
        <v>371</v>
      </c>
      <c r="J231" s="1"/>
      <c r="K231" s="9">
        <f t="shared" si="3"/>
        <v>22.471208763771418</v>
      </c>
      <c r="L231" s="1"/>
      <c r="M231" s="1" t="s">
        <v>511</v>
      </c>
    </row>
    <row r="232" spans="1:13" x14ac:dyDescent="0.4">
      <c r="A232" s="1">
        <v>229</v>
      </c>
      <c r="B232" s="1"/>
      <c r="C232" s="1" t="s">
        <v>403</v>
      </c>
      <c r="D232" s="1"/>
      <c r="E232" s="1" t="s">
        <v>623</v>
      </c>
      <c r="F232" s="1" t="s">
        <v>369</v>
      </c>
      <c r="G232" s="1">
        <v>157</v>
      </c>
      <c r="H232" s="1">
        <v>43</v>
      </c>
      <c r="I232" s="1" t="s">
        <v>378</v>
      </c>
      <c r="J232" s="1"/>
      <c r="K232" s="9">
        <f t="shared" si="3"/>
        <v>17.444926771877153</v>
      </c>
      <c r="L232" s="1"/>
      <c r="M232" s="1" t="s">
        <v>511</v>
      </c>
    </row>
    <row r="233" spans="1:13" x14ac:dyDescent="0.4">
      <c r="A233" s="1">
        <v>230</v>
      </c>
      <c r="B233" s="1"/>
      <c r="C233" s="1" t="s">
        <v>403</v>
      </c>
      <c r="D233" s="1"/>
      <c r="E233" s="1" t="s">
        <v>624</v>
      </c>
      <c r="F233" s="1" t="s">
        <v>372</v>
      </c>
      <c r="G233" s="1">
        <v>174</v>
      </c>
      <c r="H233" s="1">
        <v>67</v>
      </c>
      <c r="I233" s="1" t="s">
        <v>376</v>
      </c>
      <c r="J233" s="1"/>
      <c r="K233" s="9">
        <f t="shared" si="3"/>
        <v>22.129739727837229</v>
      </c>
      <c r="L233" s="1"/>
      <c r="M233" s="1" t="s">
        <v>511</v>
      </c>
    </row>
    <row r="234" spans="1:13" x14ac:dyDescent="0.4">
      <c r="A234" s="1">
        <v>231</v>
      </c>
      <c r="B234" s="1"/>
      <c r="C234" s="1" t="s">
        <v>403</v>
      </c>
      <c r="D234" s="1"/>
      <c r="E234" s="1" t="s">
        <v>625</v>
      </c>
      <c r="F234" s="1" t="s">
        <v>369</v>
      </c>
      <c r="G234" s="1">
        <v>163</v>
      </c>
      <c r="H234" s="1">
        <v>55</v>
      </c>
      <c r="I234" s="1" t="s">
        <v>371</v>
      </c>
      <c r="J234" s="1"/>
      <c r="K234" s="9">
        <f t="shared" si="3"/>
        <v>20.700816741315069</v>
      </c>
      <c r="L234" s="1"/>
      <c r="M234" s="1" t="s">
        <v>511</v>
      </c>
    </row>
    <row r="235" spans="1:13" x14ac:dyDescent="0.4">
      <c r="A235" s="1">
        <v>232</v>
      </c>
      <c r="B235" s="1"/>
      <c r="C235" s="1" t="s">
        <v>403</v>
      </c>
      <c r="D235" s="1"/>
      <c r="E235" s="1" t="s">
        <v>626</v>
      </c>
      <c r="F235" s="1" t="s">
        <v>372</v>
      </c>
      <c r="G235" s="1">
        <v>181</v>
      </c>
      <c r="H235" s="1">
        <v>74</v>
      </c>
      <c r="I235" s="1" t="s">
        <v>378</v>
      </c>
      <c r="J235" s="1"/>
      <c r="K235" s="9">
        <f t="shared" si="3"/>
        <v>22.587833094227893</v>
      </c>
      <c r="L235" s="1"/>
      <c r="M235" s="1" t="s">
        <v>511</v>
      </c>
    </row>
    <row r="236" spans="1:13" x14ac:dyDescent="0.4">
      <c r="A236" s="1">
        <v>233</v>
      </c>
      <c r="B236" s="1"/>
      <c r="C236" s="1" t="s">
        <v>403</v>
      </c>
      <c r="D236" s="1"/>
      <c r="E236" s="1" t="s">
        <v>627</v>
      </c>
      <c r="F236" s="1" t="s">
        <v>369</v>
      </c>
      <c r="G236" s="1">
        <v>156</v>
      </c>
      <c r="H236" s="1">
        <v>48</v>
      </c>
      <c r="I236" s="1" t="s">
        <v>376</v>
      </c>
      <c r="J236" s="1"/>
      <c r="K236" s="9">
        <f t="shared" si="3"/>
        <v>19.723865877712029</v>
      </c>
      <c r="L236" s="1"/>
      <c r="M236" s="1" t="s">
        <v>511</v>
      </c>
    </row>
    <row r="237" spans="1:13" x14ac:dyDescent="0.4">
      <c r="A237" s="1">
        <v>234</v>
      </c>
      <c r="B237" s="1"/>
      <c r="C237" s="1" t="s">
        <v>403</v>
      </c>
      <c r="D237" s="1"/>
      <c r="E237" s="1" t="s">
        <v>628</v>
      </c>
      <c r="F237" s="1" t="s">
        <v>372</v>
      </c>
      <c r="G237" s="1">
        <v>177</v>
      </c>
      <c r="H237" s="1">
        <v>70</v>
      </c>
      <c r="I237" s="1" t="s">
        <v>371</v>
      </c>
      <c r="J237" s="1"/>
      <c r="K237" s="9">
        <f t="shared" si="3"/>
        <v>22.343515592581952</v>
      </c>
      <c r="L237" s="1"/>
      <c r="M237" s="1" t="s">
        <v>511</v>
      </c>
    </row>
    <row r="238" spans="1:13" x14ac:dyDescent="0.4">
      <c r="A238" s="1">
        <v>235</v>
      </c>
      <c r="B238" s="1"/>
      <c r="C238" s="1" t="s">
        <v>403</v>
      </c>
      <c r="D238" s="1"/>
      <c r="E238" s="1" t="s">
        <v>629</v>
      </c>
      <c r="F238" s="1" t="s">
        <v>369</v>
      </c>
      <c r="G238" s="1">
        <v>166</v>
      </c>
      <c r="H238" s="1">
        <v>58</v>
      </c>
      <c r="I238" s="1" t="s">
        <v>378</v>
      </c>
      <c r="J238" s="1"/>
      <c r="K238" s="9">
        <f t="shared" si="3"/>
        <v>21.048047612135289</v>
      </c>
      <c r="L238" s="1"/>
      <c r="M238" s="1" t="s">
        <v>511</v>
      </c>
    </row>
    <row r="239" spans="1:13" x14ac:dyDescent="0.4">
      <c r="A239" s="1">
        <v>236</v>
      </c>
      <c r="B239" s="1"/>
      <c r="C239" s="1" t="s">
        <v>403</v>
      </c>
      <c r="D239" s="1"/>
      <c r="E239" s="1" t="s">
        <v>630</v>
      </c>
      <c r="F239" s="1" t="s">
        <v>372</v>
      </c>
      <c r="G239" s="1">
        <v>172</v>
      </c>
      <c r="H239" s="1">
        <v>65</v>
      </c>
      <c r="I239" s="1" t="s">
        <v>376</v>
      </c>
      <c r="J239" s="1"/>
      <c r="K239" s="9">
        <f t="shared" si="3"/>
        <v>21.971335857220122</v>
      </c>
      <c r="L239" s="1"/>
      <c r="M239" s="1" t="s">
        <v>511</v>
      </c>
    </row>
    <row r="240" spans="1:13" x14ac:dyDescent="0.4">
      <c r="A240" s="1">
        <v>237</v>
      </c>
      <c r="B240" s="1"/>
      <c r="C240" s="1" t="s">
        <v>403</v>
      </c>
      <c r="D240" s="1"/>
      <c r="E240" s="1" t="s">
        <v>631</v>
      </c>
      <c r="F240" s="1" t="s">
        <v>369</v>
      </c>
      <c r="G240" s="1">
        <v>160</v>
      </c>
      <c r="H240" s="1">
        <v>45</v>
      </c>
      <c r="I240" s="1" t="s">
        <v>371</v>
      </c>
      <c r="J240" s="1"/>
      <c r="K240" s="9">
        <f t="shared" si="3"/>
        <v>17.578124999999996</v>
      </c>
      <c r="L240" s="1"/>
      <c r="M240" s="1" t="s">
        <v>511</v>
      </c>
    </row>
    <row r="241" spans="1:13" x14ac:dyDescent="0.4">
      <c r="A241" s="1">
        <v>238</v>
      </c>
      <c r="B241" s="1"/>
      <c r="C241" s="1" t="s">
        <v>403</v>
      </c>
      <c r="D241" s="1"/>
      <c r="E241" s="1" t="s">
        <v>632</v>
      </c>
      <c r="F241" s="1" t="s">
        <v>372</v>
      </c>
      <c r="G241" s="1">
        <v>183</v>
      </c>
      <c r="H241" s="1">
        <v>76</v>
      </c>
      <c r="I241" s="1" t="s">
        <v>378</v>
      </c>
      <c r="J241" s="1"/>
      <c r="K241" s="9">
        <f t="shared" si="3"/>
        <v>22.694018931589476</v>
      </c>
      <c r="L241" s="1"/>
      <c r="M241" s="1" t="s">
        <v>511</v>
      </c>
    </row>
    <row r="242" spans="1:13" x14ac:dyDescent="0.4">
      <c r="A242" s="1">
        <v>239</v>
      </c>
      <c r="B242" s="1"/>
      <c r="C242" s="1" t="s">
        <v>403</v>
      </c>
      <c r="D242" s="1"/>
      <c r="E242" s="1" t="s">
        <v>633</v>
      </c>
      <c r="F242" s="1" t="s">
        <v>369</v>
      </c>
      <c r="G242" s="1">
        <v>155</v>
      </c>
      <c r="H242" s="1">
        <v>47</v>
      </c>
      <c r="I242" s="1" t="s">
        <v>376</v>
      </c>
      <c r="J242" s="1"/>
      <c r="K242" s="9">
        <f t="shared" si="3"/>
        <v>19.562955254942764</v>
      </c>
      <c r="L242" s="1"/>
      <c r="M242" s="1" t="s">
        <v>511</v>
      </c>
    </row>
    <row r="243" spans="1:13" x14ac:dyDescent="0.4">
      <c r="A243" s="1">
        <v>240</v>
      </c>
      <c r="B243" s="1"/>
      <c r="C243" s="1" t="s">
        <v>403</v>
      </c>
      <c r="D243" s="1"/>
      <c r="E243" s="1" t="s">
        <v>634</v>
      </c>
      <c r="F243" s="1" t="s">
        <v>372</v>
      </c>
      <c r="G243" s="1">
        <v>170</v>
      </c>
      <c r="H243" s="1">
        <v>63</v>
      </c>
      <c r="I243" s="1" t="s">
        <v>371</v>
      </c>
      <c r="J243" s="1"/>
      <c r="K243" s="9">
        <f t="shared" si="3"/>
        <v>21.79930795847751</v>
      </c>
      <c r="L243" s="1"/>
      <c r="M243" s="1" t="s">
        <v>385</v>
      </c>
    </row>
    <row r="244" spans="1:13" x14ac:dyDescent="0.4">
      <c r="A244" s="1">
        <v>241</v>
      </c>
      <c r="B244" s="1"/>
      <c r="C244" s="1" t="s">
        <v>403</v>
      </c>
      <c r="D244" s="1"/>
      <c r="E244" s="1" t="s">
        <v>635</v>
      </c>
      <c r="F244" s="1" t="s">
        <v>369</v>
      </c>
      <c r="G244" s="1">
        <v>167</v>
      </c>
      <c r="H244" s="1">
        <v>59</v>
      </c>
      <c r="I244" s="1" t="s">
        <v>378</v>
      </c>
      <c r="J244" s="1"/>
      <c r="K244" s="9">
        <f t="shared" si="3"/>
        <v>21.155294202015131</v>
      </c>
      <c r="L244" s="1"/>
      <c r="M244" s="1" t="s">
        <v>511</v>
      </c>
    </row>
    <row r="245" spans="1:13" x14ac:dyDescent="0.4">
      <c r="A245" s="1">
        <v>242</v>
      </c>
      <c r="B245" s="1"/>
      <c r="C245" s="1" t="s">
        <v>404</v>
      </c>
      <c r="D245" s="1"/>
      <c r="E245" s="1" t="s">
        <v>636</v>
      </c>
      <c r="F245" s="1" t="s">
        <v>372</v>
      </c>
      <c r="G245" s="1">
        <v>178</v>
      </c>
      <c r="H245" s="1">
        <v>71</v>
      </c>
      <c r="I245" s="1" t="s">
        <v>376</v>
      </c>
      <c r="J245" s="1"/>
      <c r="K245" s="9">
        <f t="shared" si="3"/>
        <v>22.408786769347305</v>
      </c>
      <c r="L245" s="1"/>
      <c r="M245" s="1" t="s">
        <v>511</v>
      </c>
    </row>
    <row r="246" spans="1:13" x14ac:dyDescent="0.4">
      <c r="A246" s="1">
        <v>243</v>
      </c>
      <c r="B246" s="1"/>
      <c r="C246" s="1" t="s">
        <v>404</v>
      </c>
      <c r="D246" s="1"/>
      <c r="E246" s="1" t="s">
        <v>637</v>
      </c>
      <c r="F246" s="1" t="s">
        <v>369</v>
      </c>
      <c r="G246" s="1">
        <v>159</v>
      </c>
      <c r="H246" s="1">
        <v>51</v>
      </c>
      <c r="I246" s="1" t="s">
        <v>371</v>
      </c>
      <c r="J246" s="1"/>
      <c r="K246" s="9">
        <f t="shared" si="3"/>
        <v>20.173252640322769</v>
      </c>
      <c r="L246" s="1"/>
      <c r="M246" s="1" t="s">
        <v>511</v>
      </c>
    </row>
    <row r="247" spans="1:13" x14ac:dyDescent="0.4">
      <c r="A247" s="1">
        <v>244</v>
      </c>
      <c r="B247" s="1"/>
      <c r="C247" s="1" t="s">
        <v>404</v>
      </c>
      <c r="D247" s="1"/>
      <c r="E247" s="1" t="s">
        <v>638</v>
      </c>
      <c r="F247" s="1" t="s">
        <v>372</v>
      </c>
      <c r="G247" s="1">
        <v>175</v>
      </c>
      <c r="H247" s="1">
        <v>68</v>
      </c>
      <c r="I247" s="1" t="s">
        <v>378</v>
      </c>
      <c r="J247" s="1"/>
      <c r="K247" s="9">
        <f t="shared" si="3"/>
        <v>22.204081632653061</v>
      </c>
      <c r="L247" s="1"/>
      <c r="M247" s="1" t="s">
        <v>511</v>
      </c>
    </row>
    <row r="248" spans="1:13" x14ac:dyDescent="0.4">
      <c r="A248" s="1">
        <v>245</v>
      </c>
      <c r="B248" s="1"/>
      <c r="C248" s="1" t="s">
        <v>404</v>
      </c>
      <c r="D248" s="1"/>
      <c r="E248" s="1" t="s">
        <v>639</v>
      </c>
      <c r="F248" s="1" t="s">
        <v>369</v>
      </c>
      <c r="G248" s="1">
        <v>164</v>
      </c>
      <c r="H248" s="1">
        <v>56</v>
      </c>
      <c r="I248" s="1" t="s">
        <v>376</v>
      </c>
      <c r="J248" s="1"/>
      <c r="K248" s="9">
        <f t="shared" si="3"/>
        <v>20.820939916716245</v>
      </c>
      <c r="L248" s="1"/>
      <c r="M248" s="1" t="s">
        <v>511</v>
      </c>
    </row>
    <row r="249" spans="1:13" x14ac:dyDescent="0.4">
      <c r="A249" s="1">
        <v>246</v>
      </c>
      <c r="B249" s="1"/>
      <c r="C249" s="1" t="s">
        <v>404</v>
      </c>
      <c r="D249" s="1"/>
      <c r="E249" s="1" t="s">
        <v>640</v>
      </c>
      <c r="F249" s="1" t="s">
        <v>372</v>
      </c>
      <c r="G249" s="1">
        <v>180</v>
      </c>
      <c r="H249" s="1">
        <v>99</v>
      </c>
      <c r="I249" s="1" t="s">
        <v>371</v>
      </c>
      <c r="J249" s="1"/>
      <c r="K249" s="9">
        <f t="shared" si="3"/>
        <v>30.555555555555554</v>
      </c>
      <c r="L249" s="1"/>
      <c r="M249" s="1" t="s">
        <v>511</v>
      </c>
    </row>
    <row r="250" spans="1:13" x14ac:dyDescent="0.4">
      <c r="A250" s="1">
        <v>247</v>
      </c>
      <c r="B250" s="1"/>
      <c r="C250" s="1" t="s">
        <v>404</v>
      </c>
      <c r="D250" s="1"/>
      <c r="E250" s="1" t="s">
        <v>641</v>
      </c>
      <c r="F250" s="1" t="s">
        <v>369</v>
      </c>
      <c r="G250" s="1">
        <v>162</v>
      </c>
      <c r="H250" s="1">
        <v>54</v>
      </c>
      <c r="I250" s="1" t="s">
        <v>378</v>
      </c>
      <c r="J250" s="1"/>
      <c r="K250" s="9">
        <f t="shared" si="3"/>
        <v>20.576131687242793</v>
      </c>
      <c r="L250" s="1"/>
      <c r="M250" s="1" t="s">
        <v>511</v>
      </c>
    </row>
    <row r="251" spans="1:13" x14ac:dyDescent="0.4">
      <c r="A251" s="1">
        <v>248</v>
      </c>
      <c r="B251" s="1"/>
      <c r="C251" s="1" t="s">
        <v>404</v>
      </c>
      <c r="D251" s="1"/>
      <c r="E251" s="1" t="s">
        <v>642</v>
      </c>
      <c r="F251" s="1" t="s">
        <v>372</v>
      </c>
      <c r="G251" s="1">
        <v>176</v>
      </c>
      <c r="H251" s="1">
        <v>69</v>
      </c>
      <c r="I251" s="1" t="s">
        <v>376</v>
      </c>
      <c r="J251" s="1"/>
      <c r="K251" s="9">
        <f t="shared" si="3"/>
        <v>22.275309917355372</v>
      </c>
      <c r="L251" s="1"/>
      <c r="M251" s="1" t="s">
        <v>511</v>
      </c>
    </row>
    <row r="252" spans="1:13" x14ac:dyDescent="0.4">
      <c r="A252" s="1">
        <v>249</v>
      </c>
      <c r="B252" s="1"/>
      <c r="C252" s="1" t="s">
        <v>404</v>
      </c>
      <c r="D252" s="1"/>
      <c r="E252" s="1" t="s">
        <v>643</v>
      </c>
      <c r="F252" s="1" t="s">
        <v>369</v>
      </c>
      <c r="G252" s="1">
        <v>158</v>
      </c>
      <c r="H252" s="1">
        <v>50</v>
      </c>
      <c r="I252" s="1" t="s">
        <v>371</v>
      </c>
      <c r="J252" s="1"/>
      <c r="K252" s="9">
        <f t="shared" si="3"/>
        <v>20.028841531805796</v>
      </c>
      <c r="L252" s="1"/>
      <c r="M252" s="1" t="s">
        <v>511</v>
      </c>
    </row>
    <row r="253" spans="1:13" x14ac:dyDescent="0.4">
      <c r="A253" s="1">
        <v>250</v>
      </c>
      <c r="B253" s="1"/>
      <c r="C253" s="1" t="s">
        <v>404</v>
      </c>
      <c r="D253" s="1"/>
      <c r="E253" s="1" t="s">
        <v>644</v>
      </c>
      <c r="F253" s="1" t="s">
        <v>372</v>
      </c>
      <c r="G253" s="1">
        <v>182</v>
      </c>
      <c r="H253" s="1">
        <v>75</v>
      </c>
      <c r="I253" s="1" t="s">
        <v>378</v>
      </c>
      <c r="J253" s="1"/>
      <c r="K253" s="9">
        <f t="shared" si="3"/>
        <v>22.642192971863299</v>
      </c>
      <c r="L253" s="1"/>
      <c r="M253" s="1" t="s">
        <v>511</v>
      </c>
    </row>
    <row r="254" spans="1:13" x14ac:dyDescent="0.4">
      <c r="A254" s="1">
        <v>251</v>
      </c>
      <c r="B254" s="1"/>
      <c r="C254" s="1" t="s">
        <v>404</v>
      </c>
      <c r="D254" s="1"/>
      <c r="E254" s="1" t="s">
        <v>645</v>
      </c>
      <c r="F254" s="1" t="s">
        <v>369</v>
      </c>
      <c r="G254" s="1">
        <v>165</v>
      </c>
      <c r="H254" s="1">
        <v>57</v>
      </c>
      <c r="I254" s="1" t="s">
        <v>376</v>
      </c>
      <c r="J254" s="1"/>
      <c r="K254" s="9">
        <f t="shared" si="3"/>
        <v>20.936639118457304</v>
      </c>
      <c r="L254" s="1"/>
      <c r="M254" s="1" t="s">
        <v>511</v>
      </c>
    </row>
    <row r="255" spans="1:13" x14ac:dyDescent="0.4">
      <c r="A255" s="1">
        <v>252</v>
      </c>
      <c r="B255" s="1"/>
      <c r="C255" s="1" t="s">
        <v>404</v>
      </c>
      <c r="D255" s="1"/>
      <c r="E255" s="1" t="s">
        <v>646</v>
      </c>
      <c r="F255" s="1" t="s">
        <v>372</v>
      </c>
      <c r="G255" s="1">
        <v>173</v>
      </c>
      <c r="H255" s="1">
        <v>66</v>
      </c>
      <c r="I255" s="1" t="s">
        <v>371</v>
      </c>
      <c r="J255" s="1"/>
      <c r="K255" s="9">
        <f t="shared" si="3"/>
        <v>22.052190183434128</v>
      </c>
      <c r="L255" s="1"/>
      <c r="M255" s="1" t="s">
        <v>511</v>
      </c>
    </row>
    <row r="256" spans="1:13" x14ac:dyDescent="0.4">
      <c r="A256" s="1">
        <v>253</v>
      </c>
      <c r="B256" s="1"/>
      <c r="C256" s="1" t="s">
        <v>404</v>
      </c>
      <c r="D256" s="1"/>
      <c r="E256" s="1" t="s">
        <v>647</v>
      </c>
      <c r="F256" s="1" t="s">
        <v>369</v>
      </c>
      <c r="G256" s="1">
        <v>161</v>
      </c>
      <c r="H256" s="1">
        <v>53</v>
      </c>
      <c r="I256" s="1" t="s">
        <v>378</v>
      </c>
      <c r="J256" s="1"/>
      <c r="K256" s="9">
        <f t="shared" si="3"/>
        <v>20.446742023841672</v>
      </c>
      <c r="L256" s="1"/>
      <c r="M256" s="1" t="s">
        <v>511</v>
      </c>
    </row>
    <row r="257" spans="1:13" x14ac:dyDescent="0.4">
      <c r="A257" s="1">
        <v>254</v>
      </c>
      <c r="B257" s="1"/>
      <c r="C257" s="1" t="s">
        <v>404</v>
      </c>
      <c r="D257" s="1"/>
      <c r="E257" s="1" t="s">
        <v>648</v>
      </c>
      <c r="F257" s="1" t="s">
        <v>372</v>
      </c>
      <c r="G257" s="1">
        <v>179</v>
      </c>
      <c r="H257" s="1">
        <v>72</v>
      </c>
      <c r="I257" s="1" t="s">
        <v>376</v>
      </c>
      <c r="J257" s="1"/>
      <c r="K257" s="9">
        <f t="shared" si="3"/>
        <v>22.471208763771418</v>
      </c>
      <c r="L257" s="1"/>
      <c r="M257" s="1" t="s">
        <v>511</v>
      </c>
    </row>
    <row r="258" spans="1:13" x14ac:dyDescent="0.4">
      <c r="A258" s="1">
        <v>255</v>
      </c>
      <c r="B258" s="1"/>
      <c r="C258" s="1" t="s">
        <v>404</v>
      </c>
      <c r="D258" s="1"/>
      <c r="E258" s="1" t="s">
        <v>649</v>
      </c>
      <c r="F258" s="1" t="s">
        <v>369</v>
      </c>
      <c r="G258" s="1">
        <v>157</v>
      </c>
      <c r="H258" s="1">
        <v>49</v>
      </c>
      <c r="I258" s="1" t="s">
        <v>371</v>
      </c>
      <c r="J258" s="1"/>
      <c r="K258" s="9">
        <f t="shared" si="3"/>
        <v>19.879102600511175</v>
      </c>
      <c r="L258" s="1"/>
      <c r="M258" s="1" t="s">
        <v>511</v>
      </c>
    </row>
    <row r="259" spans="1:13" x14ac:dyDescent="0.4">
      <c r="A259" s="1">
        <v>256</v>
      </c>
      <c r="B259" s="1"/>
      <c r="C259" s="1" t="s">
        <v>404</v>
      </c>
      <c r="D259" s="1"/>
      <c r="E259" s="1" t="s">
        <v>650</v>
      </c>
      <c r="F259" s="1" t="s">
        <v>372</v>
      </c>
      <c r="G259" s="1">
        <v>174</v>
      </c>
      <c r="H259" s="1">
        <v>56</v>
      </c>
      <c r="I259" s="1" t="s">
        <v>378</v>
      </c>
      <c r="J259" s="1"/>
      <c r="K259" s="9">
        <f t="shared" ref="K259:K277" si="4">H259/(G259/100)^2</f>
        <v>18.496498876998281</v>
      </c>
      <c r="L259" s="1"/>
      <c r="M259" s="1" t="s">
        <v>511</v>
      </c>
    </row>
    <row r="260" spans="1:13" x14ac:dyDescent="0.4">
      <c r="A260" s="1">
        <v>257</v>
      </c>
      <c r="B260" s="1"/>
      <c r="C260" s="1" t="s">
        <v>404</v>
      </c>
      <c r="D260" s="1"/>
      <c r="E260" s="1" t="s">
        <v>651</v>
      </c>
      <c r="F260" s="1" t="s">
        <v>369</v>
      </c>
      <c r="G260" s="1">
        <v>163</v>
      </c>
      <c r="H260" s="1">
        <v>55</v>
      </c>
      <c r="I260" s="1" t="s">
        <v>376</v>
      </c>
      <c r="J260" s="1"/>
      <c r="K260" s="9">
        <f t="shared" si="4"/>
        <v>20.700816741315069</v>
      </c>
      <c r="L260" s="1"/>
      <c r="M260" s="1" t="s">
        <v>511</v>
      </c>
    </row>
    <row r="261" spans="1:13" x14ac:dyDescent="0.4">
      <c r="A261" s="1">
        <v>258</v>
      </c>
      <c r="B261" s="1"/>
      <c r="C261" s="1" t="s">
        <v>404</v>
      </c>
      <c r="D261" s="1"/>
      <c r="E261" s="1" t="s">
        <v>652</v>
      </c>
      <c r="F261" s="1" t="s">
        <v>372</v>
      </c>
      <c r="G261" s="1">
        <v>181</v>
      </c>
      <c r="H261" s="1">
        <v>74</v>
      </c>
      <c r="I261" s="1" t="s">
        <v>371</v>
      </c>
      <c r="J261" s="1"/>
      <c r="K261" s="9">
        <f t="shared" si="4"/>
        <v>22.587833094227893</v>
      </c>
      <c r="L261" s="1"/>
      <c r="M261" s="1" t="s">
        <v>394</v>
      </c>
    </row>
    <row r="262" spans="1:13" x14ac:dyDescent="0.4">
      <c r="A262" s="1">
        <v>259</v>
      </c>
      <c r="B262" s="1"/>
      <c r="C262" s="1" t="s">
        <v>404</v>
      </c>
      <c r="D262" s="1"/>
      <c r="E262" s="1" t="s">
        <v>653</v>
      </c>
      <c r="F262" s="1" t="s">
        <v>369</v>
      </c>
      <c r="G262" s="1">
        <v>156</v>
      </c>
      <c r="H262" s="1">
        <v>48</v>
      </c>
      <c r="I262" s="1" t="s">
        <v>378</v>
      </c>
      <c r="J262" s="1"/>
      <c r="K262" s="9">
        <f t="shared" si="4"/>
        <v>19.723865877712029</v>
      </c>
      <c r="L262" s="1"/>
      <c r="M262" s="1" t="s">
        <v>511</v>
      </c>
    </row>
    <row r="263" spans="1:13" x14ac:dyDescent="0.4">
      <c r="A263" s="1">
        <v>260</v>
      </c>
      <c r="B263" s="1"/>
      <c r="C263" s="1" t="s">
        <v>404</v>
      </c>
      <c r="D263" s="1"/>
      <c r="E263" s="1" t="s">
        <v>654</v>
      </c>
      <c r="F263" s="1" t="s">
        <v>372</v>
      </c>
      <c r="G263" s="1">
        <v>177</v>
      </c>
      <c r="H263" s="1">
        <v>70</v>
      </c>
      <c r="I263" s="1" t="s">
        <v>376</v>
      </c>
      <c r="J263" s="1"/>
      <c r="K263" s="9">
        <f t="shared" si="4"/>
        <v>22.343515592581952</v>
      </c>
      <c r="L263" s="1"/>
      <c r="M263" s="1" t="s">
        <v>511</v>
      </c>
    </row>
    <row r="264" spans="1:13" x14ac:dyDescent="0.4">
      <c r="A264" s="1">
        <v>261</v>
      </c>
      <c r="B264" s="1"/>
      <c r="C264" s="1" t="s">
        <v>404</v>
      </c>
      <c r="D264" s="1"/>
      <c r="E264" s="1" t="s">
        <v>655</v>
      </c>
      <c r="F264" s="1" t="s">
        <v>369</v>
      </c>
      <c r="G264" s="1">
        <v>166</v>
      </c>
      <c r="H264" s="1">
        <v>58</v>
      </c>
      <c r="I264" s="1" t="s">
        <v>371</v>
      </c>
      <c r="J264" s="1"/>
      <c r="K264" s="9">
        <f t="shared" si="4"/>
        <v>21.048047612135289</v>
      </c>
      <c r="L264" s="1"/>
      <c r="M264" s="1" t="s">
        <v>511</v>
      </c>
    </row>
    <row r="265" spans="1:13" x14ac:dyDescent="0.4">
      <c r="A265" s="1">
        <v>262</v>
      </c>
      <c r="B265" s="1"/>
      <c r="C265" s="1" t="s">
        <v>404</v>
      </c>
      <c r="D265" s="1"/>
      <c r="E265" s="1" t="s">
        <v>656</v>
      </c>
      <c r="F265" s="1" t="s">
        <v>372</v>
      </c>
      <c r="G265" s="1">
        <v>172</v>
      </c>
      <c r="H265" s="1">
        <v>65</v>
      </c>
      <c r="I265" s="1" t="s">
        <v>378</v>
      </c>
      <c r="J265" s="1"/>
      <c r="K265" s="9">
        <f t="shared" si="4"/>
        <v>21.971335857220122</v>
      </c>
      <c r="L265" s="1"/>
      <c r="M265" s="1" t="s">
        <v>511</v>
      </c>
    </row>
    <row r="266" spans="1:13" x14ac:dyDescent="0.4">
      <c r="A266" s="1">
        <v>263</v>
      </c>
      <c r="B266" s="1"/>
      <c r="C266" s="1" t="s">
        <v>404</v>
      </c>
      <c r="D266" s="1"/>
      <c r="E266" s="1" t="s">
        <v>657</v>
      </c>
      <c r="F266" s="1" t="s">
        <v>369</v>
      </c>
      <c r="G266" s="1">
        <v>160</v>
      </c>
      <c r="H266" s="1">
        <v>52</v>
      </c>
      <c r="I266" s="1" t="s">
        <v>376</v>
      </c>
      <c r="J266" s="1"/>
      <c r="K266" s="9">
        <f t="shared" si="4"/>
        <v>20.312499999999996</v>
      </c>
      <c r="L266" s="1"/>
      <c r="M266" s="1" t="s">
        <v>511</v>
      </c>
    </row>
    <row r="267" spans="1:13" x14ac:dyDescent="0.4">
      <c r="A267" s="1">
        <v>264</v>
      </c>
      <c r="B267" s="1"/>
      <c r="C267" s="1" t="s">
        <v>404</v>
      </c>
      <c r="D267" s="1"/>
      <c r="E267" s="1" t="s">
        <v>658</v>
      </c>
      <c r="F267" s="1" t="s">
        <v>372</v>
      </c>
      <c r="G267" s="1">
        <v>183</v>
      </c>
      <c r="H267" s="1">
        <v>76</v>
      </c>
      <c r="I267" s="1" t="s">
        <v>371</v>
      </c>
      <c r="J267" s="1"/>
      <c r="K267" s="9">
        <f t="shared" si="4"/>
        <v>22.694018931589476</v>
      </c>
      <c r="L267" s="1"/>
      <c r="M267" s="1" t="s">
        <v>511</v>
      </c>
    </row>
    <row r="268" spans="1:13" x14ac:dyDescent="0.4">
      <c r="A268" s="1">
        <v>265</v>
      </c>
      <c r="B268" s="1"/>
      <c r="C268" s="1" t="s">
        <v>404</v>
      </c>
      <c r="D268" s="1"/>
      <c r="E268" s="1" t="s">
        <v>659</v>
      </c>
      <c r="F268" s="1" t="s">
        <v>369</v>
      </c>
      <c r="G268" s="1">
        <v>155</v>
      </c>
      <c r="H268" s="1">
        <v>47</v>
      </c>
      <c r="I268" s="1" t="s">
        <v>378</v>
      </c>
      <c r="J268" s="1"/>
      <c r="K268" s="9">
        <f t="shared" si="4"/>
        <v>19.562955254942764</v>
      </c>
      <c r="L268" s="1"/>
      <c r="M268" s="1" t="s">
        <v>511</v>
      </c>
    </row>
    <row r="269" spans="1:13" x14ac:dyDescent="0.4">
      <c r="A269" s="1">
        <v>266</v>
      </c>
      <c r="B269" s="1"/>
      <c r="C269" s="1" t="s">
        <v>404</v>
      </c>
      <c r="D269" s="1"/>
      <c r="E269" s="1" t="s">
        <v>660</v>
      </c>
      <c r="F269" s="1" t="s">
        <v>372</v>
      </c>
      <c r="G269" s="1">
        <v>170</v>
      </c>
      <c r="H269" s="1">
        <v>63</v>
      </c>
      <c r="I269" s="1" t="s">
        <v>376</v>
      </c>
      <c r="J269" s="1"/>
      <c r="K269" s="9">
        <f t="shared" si="4"/>
        <v>21.79930795847751</v>
      </c>
      <c r="L269" s="1"/>
      <c r="M269" s="1" t="s">
        <v>511</v>
      </c>
    </row>
    <row r="270" spans="1:13" x14ac:dyDescent="0.4">
      <c r="A270" s="1">
        <v>267</v>
      </c>
      <c r="B270" s="1"/>
      <c r="C270" s="1" t="s">
        <v>404</v>
      </c>
      <c r="D270" s="1"/>
      <c r="E270" s="1" t="s">
        <v>661</v>
      </c>
      <c r="F270" s="1" t="s">
        <v>369</v>
      </c>
      <c r="G270" s="1">
        <v>167</v>
      </c>
      <c r="H270" s="1">
        <v>59</v>
      </c>
      <c r="I270" s="1" t="s">
        <v>371</v>
      </c>
      <c r="J270" s="1"/>
      <c r="K270" s="9">
        <f t="shared" si="4"/>
        <v>21.155294202015131</v>
      </c>
      <c r="L270" s="1"/>
      <c r="M270" s="1" t="s">
        <v>511</v>
      </c>
    </row>
    <row r="271" spans="1:13" x14ac:dyDescent="0.4">
      <c r="A271" s="1">
        <v>268</v>
      </c>
      <c r="B271" s="1"/>
      <c r="C271" s="1" t="s">
        <v>404</v>
      </c>
      <c r="D271" s="1"/>
      <c r="E271" s="1" t="s">
        <v>662</v>
      </c>
      <c r="F271" s="1" t="s">
        <v>372</v>
      </c>
      <c r="G271" s="1">
        <v>178</v>
      </c>
      <c r="H271" s="1">
        <v>71</v>
      </c>
      <c r="I271" s="1" t="s">
        <v>378</v>
      </c>
      <c r="J271" s="1"/>
      <c r="K271" s="9">
        <f t="shared" si="4"/>
        <v>22.408786769347305</v>
      </c>
      <c r="L271" s="1"/>
      <c r="M271" s="1" t="s">
        <v>511</v>
      </c>
    </row>
    <row r="272" spans="1:13" x14ac:dyDescent="0.4">
      <c r="A272" s="1">
        <v>269</v>
      </c>
      <c r="B272" s="1"/>
      <c r="C272" s="1" t="s">
        <v>404</v>
      </c>
      <c r="D272" s="1"/>
      <c r="E272" s="1" t="s">
        <v>663</v>
      </c>
      <c r="F272" s="1" t="s">
        <v>369</v>
      </c>
      <c r="G272" s="1">
        <v>159</v>
      </c>
      <c r="H272" s="1">
        <v>51</v>
      </c>
      <c r="I272" s="1" t="s">
        <v>376</v>
      </c>
      <c r="J272" s="1"/>
      <c r="K272" s="9">
        <f t="shared" si="4"/>
        <v>20.173252640322769</v>
      </c>
      <c r="L272" s="1"/>
      <c r="M272" s="1" t="s">
        <v>511</v>
      </c>
    </row>
    <row r="273" spans="1:13" x14ac:dyDescent="0.4">
      <c r="A273" s="1">
        <v>270</v>
      </c>
      <c r="B273" s="1"/>
      <c r="C273" s="1" t="s">
        <v>404</v>
      </c>
      <c r="D273" s="1"/>
      <c r="E273" s="1" t="s">
        <v>664</v>
      </c>
      <c r="F273" s="1" t="s">
        <v>372</v>
      </c>
      <c r="G273" s="1">
        <v>175</v>
      </c>
      <c r="H273" s="1">
        <v>68</v>
      </c>
      <c r="I273" s="1" t="s">
        <v>371</v>
      </c>
      <c r="J273" s="1"/>
      <c r="K273" s="9">
        <f t="shared" si="4"/>
        <v>22.204081632653061</v>
      </c>
      <c r="L273" s="1"/>
      <c r="M273" s="1" t="s">
        <v>511</v>
      </c>
    </row>
    <row r="274" spans="1:13" x14ac:dyDescent="0.4">
      <c r="A274" s="1">
        <v>271</v>
      </c>
      <c r="B274" s="1"/>
      <c r="C274" s="1" t="s">
        <v>404</v>
      </c>
      <c r="D274" s="1"/>
      <c r="E274" s="1" t="s">
        <v>665</v>
      </c>
      <c r="F274" s="1" t="s">
        <v>369</v>
      </c>
      <c r="G274" s="1">
        <v>164</v>
      </c>
      <c r="H274" s="1">
        <v>56</v>
      </c>
      <c r="I274" s="1" t="s">
        <v>378</v>
      </c>
      <c r="J274" s="1"/>
      <c r="K274" s="9">
        <f t="shared" si="4"/>
        <v>20.820939916716245</v>
      </c>
      <c r="L274" s="1"/>
      <c r="M274" s="1" t="s">
        <v>511</v>
      </c>
    </row>
    <row r="275" spans="1:13" x14ac:dyDescent="0.4">
      <c r="A275" s="1">
        <v>272</v>
      </c>
      <c r="B275" s="1"/>
      <c r="C275" s="1" t="s">
        <v>404</v>
      </c>
      <c r="D275" s="1"/>
      <c r="E275" s="1" t="s">
        <v>666</v>
      </c>
      <c r="F275" s="1" t="s">
        <v>369</v>
      </c>
      <c r="G275" s="1">
        <v>160</v>
      </c>
      <c r="H275" s="1">
        <v>53</v>
      </c>
      <c r="I275" s="1" t="s">
        <v>378</v>
      </c>
      <c r="J275" s="1"/>
      <c r="K275" s="9">
        <f t="shared" si="4"/>
        <v>20.703124999999996</v>
      </c>
      <c r="L275" s="1"/>
      <c r="M275" s="1" t="s">
        <v>511</v>
      </c>
    </row>
    <row r="276" spans="1:13" x14ac:dyDescent="0.4">
      <c r="A276" s="1">
        <v>273</v>
      </c>
      <c r="B276" s="1"/>
      <c r="C276" s="1" t="s">
        <v>404</v>
      </c>
      <c r="D276" s="1"/>
      <c r="E276" s="1" t="s">
        <v>667</v>
      </c>
      <c r="F276" s="1" t="s">
        <v>373</v>
      </c>
      <c r="G276" s="1">
        <v>179</v>
      </c>
      <c r="H276" s="1">
        <v>88</v>
      </c>
      <c r="I276" s="1" t="s">
        <v>76</v>
      </c>
      <c r="J276" s="1"/>
      <c r="K276" s="9">
        <f t="shared" si="4"/>
        <v>27.464810711276179</v>
      </c>
      <c r="L276" s="1"/>
      <c r="M276" s="1" t="s">
        <v>511</v>
      </c>
    </row>
    <row r="277" spans="1:13" x14ac:dyDescent="0.4">
      <c r="A277" s="1">
        <v>274</v>
      </c>
      <c r="B277" s="1"/>
      <c r="C277" s="1" t="s">
        <v>406</v>
      </c>
      <c r="D277" s="1"/>
      <c r="E277" s="1" t="s">
        <v>668</v>
      </c>
      <c r="F277" s="1" t="s">
        <v>370</v>
      </c>
      <c r="G277" s="1">
        <v>179</v>
      </c>
      <c r="H277" s="1">
        <v>50</v>
      </c>
      <c r="I277" s="1" t="s">
        <v>76</v>
      </c>
      <c r="J277" s="1"/>
      <c r="K277" s="9">
        <f t="shared" si="4"/>
        <v>15.605006085952374</v>
      </c>
      <c r="L277" s="1"/>
      <c r="M277" s="1" t="s">
        <v>511</v>
      </c>
    </row>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BCD01B-83E6-4D1D-AF12-2B1128E1B3FD}">
  <sheetPr codeName="Sheet3"/>
  <dimension ref="A1:W277"/>
  <sheetViews>
    <sheetView workbookViewId="0">
      <selection activeCell="T14" sqref="T14"/>
    </sheetView>
  </sheetViews>
  <sheetFormatPr defaultRowHeight="18.75" x14ac:dyDescent="0.4"/>
  <cols>
    <col min="1" max="1" width="6.25" style="8" customWidth="1"/>
    <col min="2" max="2" width="9.25" style="8" bestFit="1" customWidth="1"/>
    <col min="3" max="3" width="6.75" style="8" bestFit="1" customWidth="1"/>
    <col min="4" max="4" width="10.5" style="8" customWidth="1"/>
    <col min="5" max="5" width="15.25" style="8" customWidth="1"/>
    <col min="6" max="9" width="4.75" style="8" bestFit="1" customWidth="1"/>
    <col min="10" max="10" width="8.75" style="8" customWidth="1"/>
    <col min="11" max="11" width="4.75" style="8" bestFit="1" customWidth="1"/>
    <col min="12" max="12" width="10.625" style="8" customWidth="1"/>
    <col min="13" max="13" width="12.25" style="8" bestFit="1" customWidth="1"/>
    <col min="14" max="14" width="2.125" customWidth="1"/>
    <col min="15" max="15" width="12.25" style="8" bestFit="1" customWidth="1"/>
    <col min="16" max="16" width="10.25" style="8" customWidth="1"/>
    <col min="17" max="17" width="13.375" style="15" customWidth="1"/>
    <col min="22" max="22" width="16.125" customWidth="1"/>
  </cols>
  <sheetData>
    <row r="1" spans="1:23" ht="37.5" x14ac:dyDescent="0.4">
      <c r="A1" s="12" t="s">
        <v>67</v>
      </c>
      <c r="B1" s="11" t="s">
        <v>425</v>
      </c>
      <c r="C1" s="12" t="s">
        <v>395</v>
      </c>
      <c r="D1" s="11" t="s">
        <v>426</v>
      </c>
      <c r="E1" s="12" t="s">
        <v>69</v>
      </c>
      <c r="F1" s="12" t="s">
        <v>70</v>
      </c>
      <c r="G1" s="12" t="s">
        <v>71</v>
      </c>
      <c r="H1" s="12" t="s">
        <v>72</v>
      </c>
      <c r="I1" s="12" t="s">
        <v>73</v>
      </c>
      <c r="J1" s="11" t="s">
        <v>428</v>
      </c>
      <c r="K1" s="12" t="s">
        <v>74</v>
      </c>
      <c r="L1" s="11" t="s">
        <v>427</v>
      </c>
      <c r="M1" s="12" t="s">
        <v>75</v>
      </c>
    </row>
    <row r="2" spans="1:23" x14ac:dyDescent="0.4">
      <c r="A2" s="1">
        <v>1</v>
      </c>
      <c r="B2" s="1" t="str">
        <f t="shared" ref="B2:B65" si="0">LEFT(C2,1)</f>
        <v>1</v>
      </c>
      <c r="C2" s="1" t="s">
        <v>396</v>
      </c>
      <c r="D2" s="1" t="str">
        <f t="shared" ref="D2:D65" si="1">RIGHT(C2,1)</f>
        <v>A</v>
      </c>
      <c r="E2" s="1" t="s">
        <v>77</v>
      </c>
      <c r="F2" s="1" t="s">
        <v>372</v>
      </c>
      <c r="G2" s="1">
        <v>175</v>
      </c>
      <c r="H2" s="1">
        <v>68</v>
      </c>
      <c r="I2" s="1" t="s">
        <v>378</v>
      </c>
      <c r="J2" s="1" t="str">
        <f t="shared" ref="J2:J65" si="2">IF(I2="C","再検査","")</f>
        <v/>
      </c>
      <c r="K2" s="9">
        <f>H2/(G2/100)^2</f>
        <v>22.204081632653061</v>
      </c>
      <c r="L2" s="1" t="str" cm="1">
        <f t="array" ref="L2">_xlfn.IFS(K2&gt;25,"肥満",K2&gt;=18.5,"普通",K2&lt;18.5,"低")</f>
        <v>普通</v>
      </c>
      <c r="M2" s="1" t="s">
        <v>511</v>
      </c>
      <c r="O2" s="1" t="s">
        <v>68</v>
      </c>
      <c r="P2" s="1" t="s">
        <v>367</v>
      </c>
      <c r="T2" s="19" t="s">
        <v>468</v>
      </c>
      <c r="U2" s="20"/>
      <c r="V2" s="27" t="s">
        <v>467</v>
      </c>
      <c r="W2" s="21"/>
    </row>
    <row r="3" spans="1:23" x14ac:dyDescent="0.4">
      <c r="A3" s="1">
        <v>2</v>
      </c>
      <c r="B3" s="1" t="str">
        <f t="shared" si="0"/>
        <v>1</v>
      </c>
      <c r="C3" s="1" t="s">
        <v>396</v>
      </c>
      <c r="D3" s="1" t="str">
        <f t="shared" si="1"/>
        <v>A</v>
      </c>
      <c r="E3" s="1" t="s">
        <v>78</v>
      </c>
      <c r="F3" s="1" t="s">
        <v>369</v>
      </c>
      <c r="G3" s="1">
        <v>160</v>
      </c>
      <c r="H3" s="1">
        <v>80</v>
      </c>
      <c r="I3" s="1" t="s">
        <v>376</v>
      </c>
      <c r="J3" s="1" t="str">
        <f t="shared" si="2"/>
        <v/>
      </c>
      <c r="K3" s="9">
        <f t="shared" ref="K3:K66" si="3">H3/(G3/100)^2</f>
        <v>31.249999999999993</v>
      </c>
      <c r="L3" s="1" t="str" cm="1">
        <f t="array" ref="L3">_xlfn.IFS(K3&gt;25,"肥満",K3&gt;=18.5,"普通",K3&lt;18.5,"低")</f>
        <v>肥満</v>
      </c>
      <c r="M3" s="1" t="s">
        <v>511</v>
      </c>
      <c r="O3" s="1" t="s">
        <v>364</v>
      </c>
      <c r="P3" s="1">
        <f>COUNTIF(B:B,1)</f>
        <v>91</v>
      </c>
      <c r="Q3" s="15" t="s">
        <v>429</v>
      </c>
      <c r="R3" t="s">
        <v>410</v>
      </c>
      <c r="T3" s="22"/>
      <c r="U3" t="s">
        <v>67</v>
      </c>
      <c r="V3" s="23">
        <v>1</v>
      </c>
      <c r="W3" s="24"/>
    </row>
    <row r="4" spans="1:23" x14ac:dyDescent="0.4">
      <c r="A4" s="1">
        <v>3</v>
      </c>
      <c r="B4" s="1" t="str">
        <f t="shared" si="0"/>
        <v>1</v>
      </c>
      <c r="C4" s="1" t="s">
        <v>396</v>
      </c>
      <c r="D4" s="1" t="str">
        <f t="shared" si="1"/>
        <v>A</v>
      </c>
      <c r="E4" s="1" t="s">
        <v>79</v>
      </c>
      <c r="F4" s="1" t="s">
        <v>372</v>
      </c>
      <c r="G4" s="1">
        <v>182</v>
      </c>
      <c r="H4" s="1">
        <v>75</v>
      </c>
      <c r="I4" s="1" t="s">
        <v>371</v>
      </c>
      <c r="J4" s="1" t="str">
        <f t="shared" si="2"/>
        <v>再検査</v>
      </c>
      <c r="K4" s="9">
        <f t="shared" si="3"/>
        <v>22.642192971863299</v>
      </c>
      <c r="L4" s="1" t="str" cm="1">
        <f t="array" ref="L4">_xlfn.IFS(K4&gt;25,"肥満",K4&gt;=18.5,"普通",K4&lt;18.5,"低")</f>
        <v>普通</v>
      </c>
      <c r="M4" s="1" t="s">
        <v>385</v>
      </c>
      <c r="O4" s="1" t="s">
        <v>365</v>
      </c>
      <c r="P4" s="1">
        <f>COUNTIF(B:B,2)</f>
        <v>92</v>
      </c>
      <c r="T4" s="22"/>
      <c r="U4" s="16" t="s">
        <v>395</v>
      </c>
      <c r="V4" s="18" t="str">
        <f>VLOOKUP($V$3,$A$2:$M$277,3,FALSE)</f>
        <v>1A</v>
      </c>
      <c r="W4" s="24"/>
    </row>
    <row r="5" spans="1:23" x14ac:dyDescent="0.4">
      <c r="A5" s="1">
        <v>4</v>
      </c>
      <c r="B5" s="1" t="str">
        <f t="shared" si="0"/>
        <v>1</v>
      </c>
      <c r="C5" s="1" t="s">
        <v>396</v>
      </c>
      <c r="D5" s="1" t="str">
        <f t="shared" si="1"/>
        <v>A</v>
      </c>
      <c r="E5" s="1" t="s">
        <v>80</v>
      </c>
      <c r="F5" s="1" t="s">
        <v>405</v>
      </c>
      <c r="G5" s="1">
        <v>158</v>
      </c>
      <c r="H5" s="1">
        <v>60</v>
      </c>
      <c r="I5" s="1" t="s">
        <v>378</v>
      </c>
      <c r="J5" s="1" t="str">
        <f t="shared" si="2"/>
        <v/>
      </c>
      <c r="K5" s="9">
        <f t="shared" si="3"/>
        <v>24.034609838166958</v>
      </c>
      <c r="L5" s="1" t="str" cm="1">
        <f t="array" ref="L5">_xlfn.IFS(K5&gt;25,"肥満",K5&gt;=18.5,"普通",K5&lt;18.5,"低")</f>
        <v>普通</v>
      </c>
      <c r="M5" s="1" t="s">
        <v>511</v>
      </c>
      <c r="O5" s="1" t="s">
        <v>366</v>
      </c>
      <c r="P5" s="1">
        <f>COUNTIF(B:B,3)</f>
        <v>93</v>
      </c>
      <c r="T5" s="22"/>
      <c r="U5" s="17" t="s">
        <v>69</v>
      </c>
      <c r="V5" s="18" t="str">
        <f>VLOOKUP($V$3,$A$2:$M$277,5,FALSE)</f>
        <v xml:space="preserve"> 佐藤 健太 </v>
      </c>
      <c r="W5" s="24"/>
    </row>
    <row r="6" spans="1:23" x14ac:dyDescent="0.4">
      <c r="A6" s="1">
        <v>5</v>
      </c>
      <c r="B6" s="1" t="str">
        <f t="shared" si="0"/>
        <v>1</v>
      </c>
      <c r="C6" s="1" t="s">
        <v>396</v>
      </c>
      <c r="D6" s="1" t="str">
        <f t="shared" si="1"/>
        <v>A</v>
      </c>
      <c r="E6" s="1" t="s">
        <v>81</v>
      </c>
      <c r="F6" s="1" t="s">
        <v>372</v>
      </c>
      <c r="G6" s="1">
        <v>170</v>
      </c>
      <c r="H6" s="1">
        <v>50</v>
      </c>
      <c r="I6" s="1" t="s">
        <v>376</v>
      </c>
      <c r="J6" s="1" t="str">
        <f t="shared" si="2"/>
        <v/>
      </c>
      <c r="K6" s="9">
        <f t="shared" si="3"/>
        <v>17.301038062283737</v>
      </c>
      <c r="L6" s="1" t="str" cm="1">
        <f t="array" ref="L6">_xlfn.IFS(K6&gt;25,"肥満",K6&gt;=18.5,"普通",K6&lt;18.5,"低")</f>
        <v>低</v>
      </c>
      <c r="M6" s="1" t="s">
        <v>511</v>
      </c>
      <c r="O6" s="1" t="s">
        <v>377</v>
      </c>
      <c r="P6" s="1">
        <f>SUM(P3:P5)</f>
        <v>276</v>
      </c>
      <c r="Q6" s="15" t="s">
        <v>430</v>
      </c>
      <c r="T6" s="22"/>
      <c r="U6" s="17" t="s">
        <v>75</v>
      </c>
      <c r="V6" s="18" t="str">
        <f>VLOOKUP($V$3,$A$2:$M$277,13,FALSE)</f>
        <v>無</v>
      </c>
      <c r="W6" s="24"/>
    </row>
    <row r="7" spans="1:23" x14ac:dyDescent="0.4">
      <c r="A7" s="1">
        <v>6</v>
      </c>
      <c r="B7" s="1" t="str">
        <f t="shared" si="0"/>
        <v>1</v>
      </c>
      <c r="C7" s="1" t="s">
        <v>396</v>
      </c>
      <c r="D7" s="1" t="str">
        <f t="shared" si="1"/>
        <v>A</v>
      </c>
      <c r="E7" s="1" t="s">
        <v>82</v>
      </c>
      <c r="F7" s="1" t="s">
        <v>369</v>
      </c>
      <c r="G7" s="1">
        <v>165</v>
      </c>
      <c r="H7" s="1">
        <v>57</v>
      </c>
      <c r="I7" s="1" t="s">
        <v>371</v>
      </c>
      <c r="J7" s="1" t="str">
        <f t="shared" si="2"/>
        <v>再検査</v>
      </c>
      <c r="K7" s="9">
        <f t="shared" si="3"/>
        <v>20.936639118457304</v>
      </c>
      <c r="L7" s="1" t="str" cm="1">
        <f t="array" ref="L7">_xlfn.IFS(K7&gt;25,"肥満",K7&gt;=18.5,"普通",K7&lt;18.5,"低")</f>
        <v>普通</v>
      </c>
      <c r="M7" s="1" t="s">
        <v>511</v>
      </c>
      <c r="T7" s="25"/>
      <c r="U7" s="16"/>
      <c r="V7" s="16"/>
      <c r="W7" s="26"/>
    </row>
    <row r="8" spans="1:23" x14ac:dyDescent="0.4">
      <c r="A8" s="1">
        <v>7</v>
      </c>
      <c r="B8" s="1" t="str">
        <f t="shared" si="0"/>
        <v>1</v>
      </c>
      <c r="C8" s="1" t="s">
        <v>396</v>
      </c>
      <c r="D8" s="1" t="str">
        <f t="shared" si="1"/>
        <v>A</v>
      </c>
      <c r="E8" s="1" t="s">
        <v>83</v>
      </c>
      <c r="F8" s="1" t="s">
        <v>372</v>
      </c>
      <c r="G8" s="1">
        <v>178</v>
      </c>
      <c r="H8" s="1">
        <v>70</v>
      </c>
      <c r="I8" s="1" t="s">
        <v>378</v>
      </c>
      <c r="J8" s="1" t="str">
        <f t="shared" si="2"/>
        <v/>
      </c>
      <c r="K8" s="9">
        <f t="shared" si="3"/>
        <v>22.093170054286073</v>
      </c>
      <c r="L8" s="1" t="str" cm="1">
        <f t="array" ref="L8">_xlfn.IFS(K8&gt;25,"肥満",K8&gt;=18.5,"普通",K8&lt;18.5,"低")</f>
        <v>普通</v>
      </c>
      <c r="M8" s="1" t="s">
        <v>511</v>
      </c>
      <c r="O8" s="1" t="s">
        <v>70</v>
      </c>
      <c r="P8" s="1" t="s">
        <v>367</v>
      </c>
    </row>
    <row r="9" spans="1:23" x14ac:dyDescent="0.4">
      <c r="A9" s="1">
        <v>8</v>
      </c>
      <c r="B9" s="1" t="str">
        <f t="shared" si="0"/>
        <v>1</v>
      </c>
      <c r="C9" s="1" t="s">
        <v>396</v>
      </c>
      <c r="D9" s="1" t="str">
        <f t="shared" si="1"/>
        <v>A</v>
      </c>
      <c r="E9" s="1" t="s">
        <v>84</v>
      </c>
      <c r="F9" s="1" t="s">
        <v>369</v>
      </c>
      <c r="G9" s="1">
        <v>162</v>
      </c>
      <c r="H9" s="1">
        <v>54</v>
      </c>
      <c r="I9" s="1" t="s">
        <v>376</v>
      </c>
      <c r="J9" s="1" t="str">
        <f t="shared" si="2"/>
        <v/>
      </c>
      <c r="K9" s="9">
        <f t="shared" si="3"/>
        <v>20.576131687242793</v>
      </c>
      <c r="L9" s="1" t="str" cm="1">
        <f t="array" ref="L9">_xlfn.IFS(K9&gt;25,"肥満",K9&gt;=18.5,"普通",K9&lt;18.5,"低")</f>
        <v>普通</v>
      </c>
      <c r="M9" s="1" t="s">
        <v>511</v>
      </c>
      <c r="O9" s="1" t="s">
        <v>373</v>
      </c>
      <c r="P9" s="1">
        <f>COUNTIF(F:F,O9)</f>
        <v>136</v>
      </c>
      <c r="Q9" s="15" t="s">
        <v>429</v>
      </c>
      <c r="R9" t="s">
        <v>411</v>
      </c>
    </row>
    <row r="10" spans="1:23" x14ac:dyDescent="0.4">
      <c r="A10" s="1">
        <v>9</v>
      </c>
      <c r="B10" s="1" t="str">
        <f t="shared" si="0"/>
        <v>1</v>
      </c>
      <c r="C10" s="1" t="s">
        <v>396</v>
      </c>
      <c r="D10" s="1" t="str">
        <f t="shared" si="1"/>
        <v>A</v>
      </c>
      <c r="E10" s="1" t="s">
        <v>85</v>
      </c>
      <c r="F10" s="1" t="s">
        <v>372</v>
      </c>
      <c r="G10" s="1">
        <v>173</v>
      </c>
      <c r="H10" s="1">
        <v>67</v>
      </c>
      <c r="I10" s="1" t="s">
        <v>371</v>
      </c>
      <c r="J10" s="1" t="str">
        <f t="shared" si="2"/>
        <v>再検査</v>
      </c>
      <c r="K10" s="9">
        <f t="shared" si="3"/>
        <v>22.386314277122523</v>
      </c>
      <c r="L10" s="1" t="str" cm="1">
        <f t="array" ref="L10">_xlfn.IFS(K10&gt;25,"肥満",K10&gt;=18.5,"普通",K10&lt;18.5,"低")</f>
        <v>普通</v>
      </c>
      <c r="M10" s="1" t="s">
        <v>511</v>
      </c>
      <c r="O10" s="1" t="s">
        <v>370</v>
      </c>
      <c r="P10" s="1">
        <f>COUNTIF(F:F,O10)</f>
        <v>140</v>
      </c>
    </row>
    <row r="11" spans="1:23" x14ac:dyDescent="0.4">
      <c r="A11" s="1">
        <v>10</v>
      </c>
      <c r="B11" s="1" t="str">
        <f t="shared" si="0"/>
        <v>1</v>
      </c>
      <c r="C11" s="1" t="s">
        <v>396</v>
      </c>
      <c r="D11" s="1" t="str">
        <f t="shared" si="1"/>
        <v>A</v>
      </c>
      <c r="E11" s="1" t="s">
        <v>86</v>
      </c>
      <c r="F11" s="1" t="s">
        <v>369</v>
      </c>
      <c r="G11" s="1">
        <v>157</v>
      </c>
      <c r="H11" s="1">
        <v>49</v>
      </c>
      <c r="I11" s="1" t="s">
        <v>378</v>
      </c>
      <c r="J11" s="1" t="str">
        <f t="shared" si="2"/>
        <v/>
      </c>
      <c r="K11" s="9">
        <f t="shared" si="3"/>
        <v>19.879102600511175</v>
      </c>
      <c r="L11" s="1" t="str" cm="1">
        <f t="array" ref="L11">_xlfn.IFS(K11&gt;25,"肥満",K11&gt;=18.5,"普通",K11&lt;18.5,"低")</f>
        <v>普通</v>
      </c>
      <c r="M11" s="1" t="s">
        <v>511</v>
      </c>
      <c r="O11" s="1" t="s">
        <v>377</v>
      </c>
      <c r="P11" s="1">
        <f>SUM(P9:P10)</f>
        <v>276</v>
      </c>
      <c r="Q11" s="15" t="s">
        <v>430</v>
      </c>
      <c r="R11" t="s">
        <v>433</v>
      </c>
    </row>
    <row r="12" spans="1:23" x14ac:dyDescent="0.4">
      <c r="A12" s="1">
        <v>11</v>
      </c>
      <c r="B12" s="1" t="str">
        <f t="shared" si="0"/>
        <v>1</v>
      </c>
      <c r="C12" s="1" t="s">
        <v>396</v>
      </c>
      <c r="D12" s="1" t="str">
        <f t="shared" si="1"/>
        <v>A</v>
      </c>
      <c r="E12" s="1" t="s">
        <v>87</v>
      </c>
      <c r="F12" s="1" t="s">
        <v>372</v>
      </c>
      <c r="G12" s="1">
        <v>180</v>
      </c>
      <c r="H12" s="1">
        <v>73</v>
      </c>
      <c r="I12" s="1" t="s">
        <v>376</v>
      </c>
      <c r="J12" s="1" t="str">
        <f t="shared" si="2"/>
        <v/>
      </c>
      <c r="K12" s="9">
        <f t="shared" si="3"/>
        <v>22.530864197530864</v>
      </c>
      <c r="L12" s="1" t="str" cm="1">
        <f t="array" ref="L12">_xlfn.IFS(K12&gt;25,"肥満",K12&gt;=18.5,"普通",K12&lt;18.5,"低")</f>
        <v>普通</v>
      </c>
      <c r="M12" s="1" t="s">
        <v>511</v>
      </c>
    </row>
    <row r="13" spans="1:23" x14ac:dyDescent="0.4">
      <c r="A13" s="1">
        <v>12</v>
      </c>
      <c r="B13" s="1" t="str">
        <f t="shared" si="0"/>
        <v>1</v>
      </c>
      <c r="C13" s="1" t="s">
        <v>396</v>
      </c>
      <c r="D13" s="1" t="str">
        <f t="shared" si="1"/>
        <v>A</v>
      </c>
      <c r="E13" s="1" t="s">
        <v>88</v>
      </c>
      <c r="F13" s="1" t="s">
        <v>369</v>
      </c>
      <c r="G13" s="1">
        <v>163</v>
      </c>
      <c r="H13" s="1">
        <v>55</v>
      </c>
      <c r="I13" s="1" t="s">
        <v>371</v>
      </c>
      <c r="J13" s="1" t="str">
        <f t="shared" si="2"/>
        <v>再検査</v>
      </c>
      <c r="K13" s="9">
        <f t="shared" si="3"/>
        <v>20.700816741315069</v>
      </c>
      <c r="L13" s="1" t="str" cm="1">
        <f t="array" ref="L13">_xlfn.IFS(K13&gt;25,"肥満",K13&gt;=18.5,"普通",K13&lt;18.5,"低")</f>
        <v>普通</v>
      </c>
      <c r="M13" s="1" t="s">
        <v>511</v>
      </c>
      <c r="O13" s="1" t="s">
        <v>417</v>
      </c>
      <c r="P13" s="1">
        <f>COUNTIFS(B:B,1,F:F,"男")</f>
        <v>45</v>
      </c>
      <c r="Q13" s="15" t="s">
        <v>431</v>
      </c>
      <c r="R13" t="s">
        <v>420</v>
      </c>
    </row>
    <row r="14" spans="1:23" x14ac:dyDescent="0.4">
      <c r="A14" s="1">
        <v>13</v>
      </c>
      <c r="B14" s="1" t="str">
        <f t="shared" si="0"/>
        <v>1</v>
      </c>
      <c r="C14" s="1" t="s">
        <v>396</v>
      </c>
      <c r="D14" s="1" t="str">
        <f t="shared" si="1"/>
        <v>A</v>
      </c>
      <c r="E14" s="1" t="s">
        <v>89</v>
      </c>
      <c r="F14" s="1" t="s">
        <v>372</v>
      </c>
      <c r="G14" s="1">
        <v>176</v>
      </c>
      <c r="H14" s="1">
        <v>69</v>
      </c>
      <c r="I14" s="1" t="s">
        <v>378</v>
      </c>
      <c r="J14" s="1" t="str">
        <f t="shared" si="2"/>
        <v/>
      </c>
      <c r="K14" s="9">
        <f t="shared" si="3"/>
        <v>22.275309917355372</v>
      </c>
      <c r="L14" s="1" t="str" cm="1">
        <f t="array" ref="L14">_xlfn.IFS(K14&gt;25,"肥満",K14&gt;=18.5,"普通",K14&lt;18.5,"低")</f>
        <v>普通</v>
      </c>
      <c r="M14" s="1" t="s">
        <v>511</v>
      </c>
      <c r="O14" s="1" t="s">
        <v>418</v>
      </c>
      <c r="P14" s="1"/>
    </row>
    <row r="15" spans="1:23" x14ac:dyDescent="0.4">
      <c r="A15" s="1">
        <v>14</v>
      </c>
      <c r="B15" s="1" t="str">
        <f t="shared" si="0"/>
        <v>1</v>
      </c>
      <c r="C15" s="1" t="s">
        <v>396</v>
      </c>
      <c r="D15" s="1" t="str">
        <f t="shared" si="1"/>
        <v>A</v>
      </c>
      <c r="E15" s="1" t="s">
        <v>90</v>
      </c>
      <c r="F15" s="1" t="s">
        <v>369</v>
      </c>
      <c r="G15" s="1">
        <v>159</v>
      </c>
      <c r="H15" s="1">
        <v>70</v>
      </c>
      <c r="I15" s="1" t="s">
        <v>376</v>
      </c>
      <c r="J15" s="1" t="str">
        <f t="shared" si="2"/>
        <v/>
      </c>
      <c r="K15" s="9">
        <f t="shared" si="3"/>
        <v>27.688778133776353</v>
      </c>
      <c r="L15" s="1" t="str" cm="1">
        <f t="array" ref="L15">_xlfn.IFS(K15&gt;25,"肥満",K15&gt;=18.5,"普通",K15&lt;18.5,"低")</f>
        <v>肥満</v>
      </c>
      <c r="M15" s="1" t="s">
        <v>386</v>
      </c>
    </row>
    <row r="16" spans="1:23" x14ac:dyDescent="0.4">
      <c r="A16" s="1">
        <v>15</v>
      </c>
      <c r="B16" s="1" t="str">
        <f t="shared" si="0"/>
        <v>1</v>
      </c>
      <c r="C16" s="1" t="s">
        <v>396</v>
      </c>
      <c r="D16" s="1" t="str">
        <f t="shared" si="1"/>
        <v>A</v>
      </c>
      <c r="E16" s="1" t="s">
        <v>91</v>
      </c>
      <c r="F16" s="1" t="s">
        <v>372</v>
      </c>
      <c r="G16" s="1">
        <v>172</v>
      </c>
      <c r="H16" s="1">
        <v>65</v>
      </c>
      <c r="I16" s="1" t="s">
        <v>371</v>
      </c>
      <c r="J16" s="1" t="str">
        <f t="shared" si="2"/>
        <v>再検査</v>
      </c>
      <c r="K16" s="9">
        <f t="shared" si="3"/>
        <v>21.971335857220122</v>
      </c>
      <c r="L16" s="1" t="str" cm="1">
        <f t="array" ref="L16">_xlfn.IFS(K16&gt;25,"肥満",K16&gt;=18.5,"普通",K16&lt;18.5,"低")</f>
        <v>普通</v>
      </c>
      <c r="M16" s="1" t="s">
        <v>511</v>
      </c>
      <c r="O16" s="1" t="s">
        <v>381</v>
      </c>
      <c r="P16" s="9">
        <f>AVERAGE(G:G)</f>
        <v>168.78623188405797</v>
      </c>
      <c r="Q16" s="15" t="s">
        <v>432</v>
      </c>
    </row>
    <row r="17" spans="1:18" x14ac:dyDescent="0.4">
      <c r="A17" s="1">
        <v>16</v>
      </c>
      <c r="B17" s="1" t="str">
        <f t="shared" si="0"/>
        <v>1</v>
      </c>
      <c r="C17" s="1" t="s">
        <v>396</v>
      </c>
      <c r="D17" s="1" t="str">
        <f t="shared" si="1"/>
        <v>A</v>
      </c>
      <c r="E17" s="1" t="s">
        <v>92</v>
      </c>
      <c r="F17" s="1" t="s">
        <v>369</v>
      </c>
      <c r="G17" s="1">
        <v>166</v>
      </c>
      <c r="H17" s="1">
        <v>58</v>
      </c>
      <c r="I17" s="1" t="s">
        <v>378</v>
      </c>
      <c r="J17" s="1" t="str">
        <f t="shared" si="2"/>
        <v/>
      </c>
      <c r="K17" s="9">
        <f t="shared" si="3"/>
        <v>21.048047612135289</v>
      </c>
      <c r="L17" s="1" t="str" cm="1">
        <f t="array" ref="L17">_xlfn.IFS(K17&gt;25,"肥満",K17&gt;=18.5,"普通",K17&lt;18.5,"低")</f>
        <v>普通</v>
      </c>
      <c r="M17" s="1" t="s">
        <v>511</v>
      </c>
      <c r="O17" s="1" t="s">
        <v>382</v>
      </c>
      <c r="P17" s="9">
        <f>AVERAGE(G:G)</f>
        <v>168.78623188405797</v>
      </c>
      <c r="Q17" s="15" t="s">
        <v>432</v>
      </c>
    </row>
    <row r="18" spans="1:18" x14ac:dyDescent="0.4">
      <c r="A18" s="1">
        <v>17</v>
      </c>
      <c r="B18" s="1" t="str">
        <f t="shared" si="0"/>
        <v>1</v>
      </c>
      <c r="C18" s="1" t="s">
        <v>396</v>
      </c>
      <c r="D18" s="1" t="str">
        <f t="shared" si="1"/>
        <v>A</v>
      </c>
      <c r="E18" s="1" t="s">
        <v>93</v>
      </c>
      <c r="F18" s="1" t="s">
        <v>372</v>
      </c>
      <c r="G18" s="1">
        <v>177</v>
      </c>
      <c r="H18" s="1">
        <v>71</v>
      </c>
      <c r="I18" s="1" t="s">
        <v>376</v>
      </c>
      <c r="J18" s="1" t="str">
        <f t="shared" si="2"/>
        <v/>
      </c>
      <c r="K18" s="9">
        <f t="shared" si="3"/>
        <v>22.662708672475979</v>
      </c>
      <c r="L18" s="1" t="str" cm="1">
        <f t="array" ref="L18">_xlfn.IFS(K18&gt;25,"肥満",K18&gt;=18.5,"普通",K18&lt;18.5,"低")</f>
        <v>普通</v>
      </c>
      <c r="M18" s="1" t="s">
        <v>511</v>
      </c>
    </row>
    <row r="19" spans="1:18" x14ac:dyDescent="0.4">
      <c r="A19" s="1">
        <v>18</v>
      </c>
      <c r="B19" s="1" t="str">
        <f t="shared" si="0"/>
        <v>1</v>
      </c>
      <c r="C19" s="1" t="s">
        <v>396</v>
      </c>
      <c r="D19" s="1" t="str">
        <f t="shared" si="1"/>
        <v>A</v>
      </c>
      <c r="E19" s="1" t="s">
        <v>94</v>
      </c>
      <c r="F19" s="1" t="s">
        <v>369</v>
      </c>
      <c r="G19" s="1">
        <v>161</v>
      </c>
      <c r="H19" s="1">
        <v>53</v>
      </c>
      <c r="I19" s="1" t="s">
        <v>371</v>
      </c>
      <c r="J19" s="1" t="str">
        <f t="shared" si="2"/>
        <v>再検査</v>
      </c>
      <c r="K19" s="9">
        <f t="shared" si="3"/>
        <v>20.446742023841672</v>
      </c>
      <c r="L19" s="1" t="str" cm="1">
        <f t="array" ref="L19">_xlfn.IFS(K19&gt;25,"肥満",K19&gt;=18.5,"普通",K19&lt;18.5,"低")</f>
        <v>普通</v>
      </c>
      <c r="M19" s="1" t="s">
        <v>385</v>
      </c>
      <c r="O19" s="1" t="s">
        <v>383</v>
      </c>
      <c r="P19" s="9">
        <f>SUMIF(F2:F276,"男",G2:G276)/P9</f>
        <v>176.6985294117647</v>
      </c>
      <c r="Q19" s="15" t="s">
        <v>412</v>
      </c>
      <c r="R19" t="s">
        <v>415</v>
      </c>
    </row>
    <row r="20" spans="1:18" x14ac:dyDescent="0.4">
      <c r="A20" s="1">
        <v>19</v>
      </c>
      <c r="B20" s="1" t="str">
        <f t="shared" si="0"/>
        <v>1</v>
      </c>
      <c r="C20" s="1" t="s">
        <v>396</v>
      </c>
      <c r="D20" s="1" t="str">
        <f t="shared" si="1"/>
        <v>A</v>
      </c>
      <c r="E20" s="1" t="s">
        <v>95</v>
      </c>
      <c r="F20" s="1" t="s">
        <v>372</v>
      </c>
      <c r="G20" s="1">
        <v>174</v>
      </c>
      <c r="H20" s="1">
        <v>66</v>
      </c>
      <c r="I20" s="1" t="s">
        <v>378</v>
      </c>
      <c r="J20" s="1" t="str">
        <f t="shared" si="2"/>
        <v/>
      </c>
      <c r="K20" s="9">
        <f t="shared" si="3"/>
        <v>21.799445105033691</v>
      </c>
      <c r="L20" s="1" t="str" cm="1">
        <f t="array" ref="L20">_xlfn.IFS(K20&gt;25,"肥満",K20&gt;=18.5,"普通",K20&lt;18.5,"低")</f>
        <v>普通</v>
      </c>
      <c r="M20" s="1" t="s">
        <v>511</v>
      </c>
      <c r="O20" s="1" t="s">
        <v>384</v>
      </c>
      <c r="P20" s="9">
        <f>SUMIF(F2:F276,"女",G2:G276)/P10</f>
        <v>159.82142857142858</v>
      </c>
      <c r="Q20" s="15" t="s">
        <v>412</v>
      </c>
      <c r="R20" t="s">
        <v>416</v>
      </c>
    </row>
    <row r="21" spans="1:18" x14ac:dyDescent="0.4">
      <c r="A21" s="1">
        <v>20</v>
      </c>
      <c r="B21" s="1" t="str">
        <f t="shared" si="0"/>
        <v>1</v>
      </c>
      <c r="C21" s="1" t="s">
        <v>396</v>
      </c>
      <c r="D21" s="1" t="str">
        <f t="shared" si="1"/>
        <v>A</v>
      </c>
      <c r="E21" s="1" t="s">
        <v>96</v>
      </c>
      <c r="F21" s="1" t="s">
        <v>369</v>
      </c>
      <c r="G21" s="1">
        <v>164</v>
      </c>
      <c r="H21" s="1">
        <v>56</v>
      </c>
      <c r="I21" s="1" t="s">
        <v>376</v>
      </c>
      <c r="J21" s="1" t="str">
        <f t="shared" si="2"/>
        <v/>
      </c>
      <c r="K21" s="9">
        <f t="shared" si="3"/>
        <v>20.820939916716245</v>
      </c>
      <c r="L21" s="1" t="str" cm="1">
        <f t="array" ref="L21">_xlfn.IFS(K21&gt;25,"肥満",K21&gt;=18.5,"普通",K21&lt;18.5,"低")</f>
        <v>普通</v>
      </c>
      <c r="M21" s="1" t="s">
        <v>511</v>
      </c>
      <c r="P21" s="13"/>
    </row>
    <row r="22" spans="1:18" x14ac:dyDescent="0.4">
      <c r="A22" s="1">
        <v>21</v>
      </c>
      <c r="B22" s="1" t="str">
        <f t="shared" si="0"/>
        <v>1</v>
      </c>
      <c r="C22" s="1" t="s">
        <v>396</v>
      </c>
      <c r="D22" s="1" t="str">
        <f t="shared" si="1"/>
        <v>A</v>
      </c>
      <c r="E22" s="1" t="s">
        <v>97</v>
      </c>
      <c r="F22" s="1" t="s">
        <v>372</v>
      </c>
      <c r="G22" s="1">
        <v>179</v>
      </c>
      <c r="H22" s="1">
        <v>110</v>
      </c>
      <c r="I22" s="1" t="s">
        <v>371</v>
      </c>
      <c r="J22" s="1" t="str">
        <f t="shared" si="2"/>
        <v>再検査</v>
      </c>
      <c r="K22" s="9">
        <f t="shared" si="3"/>
        <v>34.331013389095226</v>
      </c>
      <c r="L22" s="1" t="str" cm="1">
        <f t="array" ref="L22">_xlfn.IFS(K22&gt;25,"肥満",K22&gt;=18.5,"普通",K22&lt;18.5,"低")</f>
        <v>肥満</v>
      </c>
      <c r="M22" s="1" t="s">
        <v>387</v>
      </c>
      <c r="O22" s="1" t="s">
        <v>75</v>
      </c>
      <c r="P22" s="1">
        <f>COUNTA(M2:M277)</f>
        <v>276</v>
      </c>
      <c r="Q22" s="15" t="s">
        <v>413</v>
      </c>
      <c r="R22" s="10"/>
    </row>
    <row r="23" spans="1:18" x14ac:dyDescent="0.4">
      <c r="A23" s="1">
        <v>22</v>
      </c>
      <c r="B23" s="1" t="str">
        <f t="shared" si="0"/>
        <v>1</v>
      </c>
      <c r="C23" s="1" t="s">
        <v>396</v>
      </c>
      <c r="D23" s="1" t="str">
        <f t="shared" si="1"/>
        <v>A</v>
      </c>
      <c r="E23" s="1" t="s">
        <v>98</v>
      </c>
      <c r="F23" s="1" t="s">
        <v>369</v>
      </c>
      <c r="G23" s="1">
        <v>156</v>
      </c>
      <c r="H23" s="1">
        <v>48</v>
      </c>
      <c r="I23" s="1" t="s">
        <v>378</v>
      </c>
      <c r="J23" s="1" t="str">
        <f t="shared" si="2"/>
        <v/>
      </c>
      <c r="K23" s="9">
        <f t="shared" si="3"/>
        <v>19.723865877712029</v>
      </c>
      <c r="L23" s="1" t="str" cm="1">
        <f t="array" ref="L23">_xlfn.IFS(K23&gt;25,"肥満",K23&gt;=18.5,"普通",K23&lt;18.5,"低")</f>
        <v>普通</v>
      </c>
      <c r="M23" s="1" t="s">
        <v>511</v>
      </c>
    </row>
    <row r="24" spans="1:18" x14ac:dyDescent="0.4">
      <c r="A24" s="1">
        <v>23</v>
      </c>
      <c r="B24" s="1" t="str">
        <f t="shared" si="0"/>
        <v>1</v>
      </c>
      <c r="C24" s="1" t="s">
        <v>396</v>
      </c>
      <c r="D24" s="1" t="str">
        <f t="shared" si="1"/>
        <v>A</v>
      </c>
      <c r="E24" s="1" t="s">
        <v>99</v>
      </c>
      <c r="F24" s="1" t="s">
        <v>372</v>
      </c>
      <c r="G24" s="1">
        <v>171</v>
      </c>
      <c r="H24" s="1">
        <v>64</v>
      </c>
      <c r="I24" s="1" t="s">
        <v>376</v>
      </c>
      <c r="J24" s="1" t="str">
        <f t="shared" si="2"/>
        <v/>
      </c>
      <c r="K24" s="9">
        <f t="shared" si="3"/>
        <v>21.887076365377382</v>
      </c>
      <c r="L24" s="1" t="str" cm="1">
        <f t="array" ref="L24">_xlfn.IFS(K24&gt;25,"肥満",K24&gt;=18.5,"普通",K24&lt;18.5,"低")</f>
        <v>普通</v>
      </c>
      <c r="M24" s="1" t="s">
        <v>511</v>
      </c>
      <c r="O24" s="1" t="s">
        <v>421</v>
      </c>
      <c r="P24" s="1">
        <f>MAX(G:G)</f>
        <v>183</v>
      </c>
      <c r="Q24" s="15" t="s">
        <v>423</v>
      </c>
    </row>
    <row r="25" spans="1:18" x14ac:dyDescent="0.4">
      <c r="A25" s="1">
        <v>24</v>
      </c>
      <c r="B25" s="1" t="str">
        <f t="shared" si="0"/>
        <v>1</v>
      </c>
      <c r="C25" s="1" t="s">
        <v>396</v>
      </c>
      <c r="D25" s="1" t="str">
        <f t="shared" si="1"/>
        <v>A</v>
      </c>
      <c r="E25" s="1" t="s">
        <v>100</v>
      </c>
      <c r="F25" s="1" t="s">
        <v>369</v>
      </c>
      <c r="G25" s="1">
        <v>167</v>
      </c>
      <c r="H25" s="1">
        <v>59</v>
      </c>
      <c r="I25" s="1" t="s">
        <v>371</v>
      </c>
      <c r="J25" s="1" t="str">
        <f t="shared" si="2"/>
        <v>再検査</v>
      </c>
      <c r="K25" s="9">
        <f t="shared" si="3"/>
        <v>21.155294202015131</v>
      </c>
      <c r="L25" s="1" t="str" cm="1">
        <f t="array" ref="L25">_xlfn.IFS(K25&gt;25,"肥満",K25&gt;=18.5,"普通",K25&lt;18.5,"低")</f>
        <v>普通</v>
      </c>
      <c r="M25" s="1" t="s">
        <v>511</v>
      </c>
      <c r="O25" s="1" t="s">
        <v>422</v>
      </c>
      <c r="P25" s="1">
        <f>MIN(H:H)</f>
        <v>38</v>
      </c>
      <c r="Q25" s="15" t="s">
        <v>424</v>
      </c>
    </row>
    <row r="26" spans="1:18" x14ac:dyDescent="0.4">
      <c r="A26" s="1">
        <v>25</v>
      </c>
      <c r="B26" s="1" t="str">
        <f t="shared" si="0"/>
        <v>1</v>
      </c>
      <c r="C26" s="1" t="s">
        <v>396</v>
      </c>
      <c r="D26" s="1" t="str">
        <f t="shared" si="1"/>
        <v>A</v>
      </c>
      <c r="E26" s="1" t="s">
        <v>101</v>
      </c>
      <c r="F26" s="1" t="s">
        <v>372</v>
      </c>
      <c r="G26" s="1">
        <v>181</v>
      </c>
      <c r="H26" s="1">
        <v>74</v>
      </c>
      <c r="I26" s="1" t="s">
        <v>378</v>
      </c>
      <c r="J26" s="1" t="str">
        <f t="shared" si="2"/>
        <v/>
      </c>
      <c r="K26" s="9">
        <f t="shared" si="3"/>
        <v>22.587833094227893</v>
      </c>
      <c r="L26" s="1" t="str" cm="1">
        <f t="array" ref="L26">_xlfn.IFS(K26&gt;25,"肥満",K26&gt;=18.5,"普通",K26&lt;18.5,"低")</f>
        <v>普通</v>
      </c>
      <c r="M26" s="1" t="s">
        <v>511</v>
      </c>
    </row>
    <row r="27" spans="1:18" x14ac:dyDescent="0.4">
      <c r="A27" s="1">
        <v>26</v>
      </c>
      <c r="B27" s="1" t="str">
        <f t="shared" si="0"/>
        <v>1</v>
      </c>
      <c r="C27" s="1" t="s">
        <v>396</v>
      </c>
      <c r="D27" s="1" t="str">
        <f t="shared" si="1"/>
        <v>A</v>
      </c>
      <c r="E27" s="1" t="s">
        <v>102</v>
      </c>
      <c r="F27" s="1" t="s">
        <v>369</v>
      </c>
      <c r="G27" s="1">
        <v>155</v>
      </c>
      <c r="H27" s="1">
        <v>47</v>
      </c>
      <c r="I27" s="1" t="s">
        <v>376</v>
      </c>
      <c r="J27" s="1" t="str">
        <f t="shared" si="2"/>
        <v/>
      </c>
      <c r="K27" s="9">
        <f t="shared" si="3"/>
        <v>19.562955254942764</v>
      </c>
      <c r="L27" s="1" t="str" cm="1">
        <f t="array" ref="L27">_xlfn.IFS(K27&gt;25,"肥満",K27&gt;=18.5,"普通",K27&lt;18.5,"低")</f>
        <v>普通</v>
      </c>
      <c r="M27" s="1" t="s">
        <v>511</v>
      </c>
    </row>
    <row r="28" spans="1:18" x14ac:dyDescent="0.4">
      <c r="A28" s="1">
        <v>27</v>
      </c>
      <c r="B28" s="1" t="str">
        <f t="shared" si="0"/>
        <v>1</v>
      </c>
      <c r="C28" s="1" t="s">
        <v>396</v>
      </c>
      <c r="D28" s="1" t="str">
        <f t="shared" si="1"/>
        <v>A</v>
      </c>
      <c r="E28" s="1" t="s">
        <v>103</v>
      </c>
      <c r="F28" s="1" t="s">
        <v>372</v>
      </c>
      <c r="G28" s="1">
        <v>183</v>
      </c>
      <c r="H28" s="1">
        <v>76</v>
      </c>
      <c r="I28" s="1" t="s">
        <v>371</v>
      </c>
      <c r="J28" s="1" t="str">
        <f t="shared" si="2"/>
        <v>再検査</v>
      </c>
      <c r="K28" s="9">
        <f t="shared" si="3"/>
        <v>22.694018931589476</v>
      </c>
      <c r="L28" s="1" t="str" cm="1">
        <f t="array" ref="L28">_xlfn.IFS(K28&gt;25,"肥満",K28&gt;=18.5,"普通",K28&lt;18.5,"低")</f>
        <v>普通</v>
      </c>
      <c r="M28" s="1" t="s">
        <v>511</v>
      </c>
    </row>
    <row r="29" spans="1:18" x14ac:dyDescent="0.4">
      <c r="A29" s="1">
        <v>28</v>
      </c>
      <c r="B29" s="1" t="str">
        <f t="shared" si="0"/>
        <v>1</v>
      </c>
      <c r="C29" s="1" t="s">
        <v>396</v>
      </c>
      <c r="D29" s="1" t="str">
        <f t="shared" si="1"/>
        <v>A</v>
      </c>
      <c r="E29" s="1" t="s">
        <v>104</v>
      </c>
      <c r="F29" s="1" t="s">
        <v>369</v>
      </c>
      <c r="G29" s="1">
        <v>168</v>
      </c>
      <c r="H29" s="1">
        <v>60</v>
      </c>
      <c r="I29" s="1" t="s">
        <v>378</v>
      </c>
      <c r="J29" s="1" t="str">
        <f t="shared" si="2"/>
        <v/>
      </c>
      <c r="K29" s="9">
        <f t="shared" si="3"/>
        <v>21.258503401360546</v>
      </c>
      <c r="L29" s="1" t="str" cm="1">
        <f t="array" ref="L29">_xlfn.IFS(K29&gt;25,"肥満",K29&gt;=18.5,"普通",K29&lt;18.5,"低")</f>
        <v>普通</v>
      </c>
      <c r="M29" s="1" t="s">
        <v>511</v>
      </c>
    </row>
    <row r="30" spans="1:18" x14ac:dyDescent="0.4">
      <c r="A30" s="1">
        <v>29</v>
      </c>
      <c r="B30" s="1" t="str">
        <f t="shared" si="0"/>
        <v>1</v>
      </c>
      <c r="C30" s="1" t="s">
        <v>396</v>
      </c>
      <c r="D30" s="1" t="str">
        <f t="shared" si="1"/>
        <v>A</v>
      </c>
      <c r="E30" s="1" t="s">
        <v>105</v>
      </c>
      <c r="F30" s="1" t="s">
        <v>372</v>
      </c>
      <c r="G30" s="1">
        <v>169</v>
      </c>
      <c r="H30" s="1">
        <v>62</v>
      </c>
      <c r="I30" s="1" t="s">
        <v>376</v>
      </c>
      <c r="J30" s="1" t="str">
        <f t="shared" si="2"/>
        <v/>
      </c>
      <c r="K30" s="9">
        <f t="shared" si="3"/>
        <v>21.707923392038097</v>
      </c>
      <c r="L30" s="1" t="str" cm="1">
        <f t="array" ref="L30">_xlfn.IFS(K30&gt;25,"肥満",K30&gt;=18.5,"普通",K30&lt;18.5,"低")</f>
        <v>普通</v>
      </c>
      <c r="M30" s="1" t="s">
        <v>511</v>
      </c>
    </row>
    <row r="31" spans="1:18" x14ac:dyDescent="0.4">
      <c r="A31" s="1">
        <v>30</v>
      </c>
      <c r="B31" s="1" t="str">
        <f t="shared" si="0"/>
        <v>1</v>
      </c>
      <c r="C31" s="1" t="s">
        <v>396</v>
      </c>
      <c r="D31" s="1" t="str">
        <f t="shared" si="1"/>
        <v>A</v>
      </c>
      <c r="E31" s="1" t="s">
        <v>106</v>
      </c>
      <c r="F31" s="1" t="s">
        <v>369</v>
      </c>
      <c r="G31" s="1">
        <v>154</v>
      </c>
      <c r="H31" s="1">
        <v>46</v>
      </c>
      <c r="I31" s="1" t="s">
        <v>371</v>
      </c>
      <c r="J31" s="1" t="str">
        <f t="shared" si="2"/>
        <v>再検査</v>
      </c>
      <c r="K31" s="9">
        <f t="shared" si="3"/>
        <v>19.396188227357058</v>
      </c>
      <c r="L31" s="1" t="str" cm="1">
        <f t="array" ref="L31">_xlfn.IFS(K31&gt;25,"肥満",K31&gt;=18.5,"普通",K31&lt;18.5,"低")</f>
        <v>普通</v>
      </c>
      <c r="M31" s="1" t="s">
        <v>511</v>
      </c>
    </row>
    <row r="32" spans="1:18" x14ac:dyDescent="0.4">
      <c r="A32" s="1">
        <v>31</v>
      </c>
      <c r="B32" s="1" t="str">
        <f t="shared" si="0"/>
        <v>1</v>
      </c>
      <c r="C32" s="1" t="s">
        <v>397</v>
      </c>
      <c r="D32" s="1" t="str">
        <f t="shared" si="1"/>
        <v>B</v>
      </c>
      <c r="E32" s="1" t="s">
        <v>107</v>
      </c>
      <c r="F32" s="1" t="s">
        <v>372</v>
      </c>
      <c r="G32" s="1">
        <v>177</v>
      </c>
      <c r="H32" s="1">
        <v>98</v>
      </c>
      <c r="I32" s="1" t="s">
        <v>378</v>
      </c>
      <c r="J32" s="1" t="str">
        <f t="shared" si="2"/>
        <v/>
      </c>
      <c r="K32" s="9">
        <f t="shared" si="3"/>
        <v>31.28092182961473</v>
      </c>
      <c r="L32" s="1" t="str" cm="1">
        <f t="array" ref="L32">_xlfn.IFS(K32&gt;25,"肥満",K32&gt;=18.5,"普通",K32&lt;18.5,"低")</f>
        <v>肥満</v>
      </c>
      <c r="M32" s="1" t="s">
        <v>511</v>
      </c>
    </row>
    <row r="33" spans="1:13" x14ac:dyDescent="0.4">
      <c r="A33" s="1">
        <v>32</v>
      </c>
      <c r="B33" s="1" t="str">
        <f t="shared" si="0"/>
        <v>1</v>
      </c>
      <c r="C33" s="1" t="s">
        <v>397</v>
      </c>
      <c r="D33" s="1" t="str">
        <f t="shared" si="1"/>
        <v>B</v>
      </c>
      <c r="E33" s="1" t="s">
        <v>108</v>
      </c>
      <c r="F33" s="1" t="s">
        <v>369</v>
      </c>
      <c r="G33" s="1">
        <v>163</v>
      </c>
      <c r="H33" s="1">
        <v>55</v>
      </c>
      <c r="I33" s="1" t="s">
        <v>376</v>
      </c>
      <c r="J33" s="1" t="str">
        <f t="shared" si="2"/>
        <v/>
      </c>
      <c r="K33" s="9">
        <f t="shared" si="3"/>
        <v>20.700816741315069</v>
      </c>
      <c r="L33" s="1" t="str" cm="1">
        <f t="array" ref="L33">_xlfn.IFS(K33&gt;25,"肥満",K33&gt;=18.5,"普通",K33&lt;18.5,"低")</f>
        <v>普通</v>
      </c>
      <c r="M33" s="1" t="s">
        <v>511</v>
      </c>
    </row>
    <row r="34" spans="1:13" x14ac:dyDescent="0.4">
      <c r="A34" s="1">
        <v>33</v>
      </c>
      <c r="B34" s="1" t="str">
        <f t="shared" si="0"/>
        <v>1</v>
      </c>
      <c r="C34" s="1" t="s">
        <v>397</v>
      </c>
      <c r="D34" s="1" t="str">
        <f t="shared" si="1"/>
        <v>B</v>
      </c>
      <c r="E34" s="1" t="s">
        <v>109</v>
      </c>
      <c r="F34" s="1" t="s">
        <v>372</v>
      </c>
      <c r="G34" s="1">
        <v>180</v>
      </c>
      <c r="H34" s="1">
        <v>73</v>
      </c>
      <c r="I34" s="1" t="s">
        <v>371</v>
      </c>
      <c r="J34" s="1" t="str">
        <f t="shared" si="2"/>
        <v>再検査</v>
      </c>
      <c r="K34" s="9">
        <f t="shared" si="3"/>
        <v>22.530864197530864</v>
      </c>
      <c r="L34" s="1" t="str" cm="1">
        <f t="array" ref="L34">_xlfn.IFS(K34&gt;25,"肥満",K34&gt;=18.5,"普通",K34&lt;18.5,"低")</f>
        <v>普通</v>
      </c>
      <c r="M34" s="1" t="s">
        <v>511</v>
      </c>
    </row>
    <row r="35" spans="1:13" x14ac:dyDescent="0.4">
      <c r="A35" s="1">
        <v>34</v>
      </c>
      <c r="B35" s="1" t="str">
        <f t="shared" si="0"/>
        <v>1</v>
      </c>
      <c r="C35" s="1" t="s">
        <v>397</v>
      </c>
      <c r="D35" s="1" t="str">
        <f t="shared" si="1"/>
        <v>B</v>
      </c>
      <c r="E35" s="1" t="s">
        <v>110</v>
      </c>
      <c r="F35" s="1" t="s">
        <v>369</v>
      </c>
      <c r="G35" s="1">
        <v>159</v>
      </c>
      <c r="H35" s="1">
        <v>51</v>
      </c>
      <c r="I35" s="1" t="s">
        <v>378</v>
      </c>
      <c r="J35" s="1" t="str">
        <f t="shared" si="2"/>
        <v/>
      </c>
      <c r="K35" s="9">
        <f t="shared" si="3"/>
        <v>20.173252640322769</v>
      </c>
      <c r="L35" s="1" t="str" cm="1">
        <f t="array" ref="L35">_xlfn.IFS(K35&gt;25,"肥満",K35&gt;=18.5,"普通",K35&lt;18.5,"低")</f>
        <v>普通</v>
      </c>
      <c r="M35" s="1" t="s">
        <v>511</v>
      </c>
    </row>
    <row r="36" spans="1:13" x14ac:dyDescent="0.4">
      <c r="A36" s="1">
        <v>35</v>
      </c>
      <c r="B36" s="1" t="str">
        <f t="shared" si="0"/>
        <v>1</v>
      </c>
      <c r="C36" s="1" t="s">
        <v>397</v>
      </c>
      <c r="D36" s="1" t="str">
        <f t="shared" si="1"/>
        <v>B</v>
      </c>
      <c r="E36" s="1" t="s">
        <v>111</v>
      </c>
      <c r="F36" s="1" t="s">
        <v>372</v>
      </c>
      <c r="G36" s="1">
        <v>175</v>
      </c>
      <c r="H36" s="1">
        <v>68</v>
      </c>
      <c r="I36" s="1" t="s">
        <v>376</v>
      </c>
      <c r="J36" s="1" t="str">
        <f t="shared" si="2"/>
        <v/>
      </c>
      <c r="K36" s="9">
        <f t="shared" si="3"/>
        <v>22.204081632653061</v>
      </c>
      <c r="L36" s="1" t="str" cm="1">
        <f t="array" ref="L36">_xlfn.IFS(K36&gt;25,"肥満",K36&gt;=18.5,"普通",K36&lt;18.5,"低")</f>
        <v>普通</v>
      </c>
      <c r="M36" s="1" t="s">
        <v>511</v>
      </c>
    </row>
    <row r="37" spans="1:13" x14ac:dyDescent="0.4">
      <c r="A37" s="1">
        <v>36</v>
      </c>
      <c r="B37" s="1" t="str">
        <f t="shared" si="0"/>
        <v>1</v>
      </c>
      <c r="C37" s="1" t="s">
        <v>397</v>
      </c>
      <c r="D37" s="1" t="str">
        <f t="shared" si="1"/>
        <v>B</v>
      </c>
      <c r="E37" s="1" t="s">
        <v>112</v>
      </c>
      <c r="F37" s="1" t="s">
        <v>369</v>
      </c>
      <c r="G37" s="1">
        <v>166</v>
      </c>
      <c r="H37" s="1">
        <v>58</v>
      </c>
      <c r="I37" s="1" t="s">
        <v>371</v>
      </c>
      <c r="J37" s="1" t="str">
        <f t="shared" si="2"/>
        <v>再検査</v>
      </c>
      <c r="K37" s="9">
        <f t="shared" si="3"/>
        <v>21.048047612135289</v>
      </c>
      <c r="L37" s="1" t="str" cm="1">
        <f t="array" ref="L37">_xlfn.IFS(K37&gt;25,"肥満",K37&gt;=18.5,"普通",K37&lt;18.5,"低")</f>
        <v>普通</v>
      </c>
      <c r="M37" s="1" t="s">
        <v>511</v>
      </c>
    </row>
    <row r="38" spans="1:13" x14ac:dyDescent="0.4">
      <c r="A38" s="1">
        <v>37</v>
      </c>
      <c r="B38" s="1" t="str">
        <f t="shared" si="0"/>
        <v>1</v>
      </c>
      <c r="C38" s="1" t="s">
        <v>397</v>
      </c>
      <c r="D38" s="1" t="str">
        <f t="shared" si="1"/>
        <v>B</v>
      </c>
      <c r="E38" s="1" t="s">
        <v>113</v>
      </c>
      <c r="F38" s="1" t="s">
        <v>372</v>
      </c>
      <c r="G38" s="1">
        <v>172</v>
      </c>
      <c r="H38" s="1">
        <v>65</v>
      </c>
      <c r="I38" s="1" t="s">
        <v>378</v>
      </c>
      <c r="J38" s="1" t="str">
        <f t="shared" si="2"/>
        <v/>
      </c>
      <c r="K38" s="9">
        <f t="shared" si="3"/>
        <v>21.971335857220122</v>
      </c>
      <c r="L38" s="1" t="str" cm="1">
        <f t="array" ref="L38">_xlfn.IFS(K38&gt;25,"肥満",K38&gt;=18.5,"普通",K38&lt;18.5,"低")</f>
        <v>普通</v>
      </c>
      <c r="M38" s="1" t="s">
        <v>511</v>
      </c>
    </row>
    <row r="39" spans="1:13" x14ac:dyDescent="0.4">
      <c r="A39" s="1">
        <v>38</v>
      </c>
      <c r="B39" s="1" t="str">
        <f t="shared" si="0"/>
        <v>1</v>
      </c>
      <c r="C39" s="1" t="s">
        <v>397</v>
      </c>
      <c r="D39" s="1" t="str">
        <f t="shared" si="1"/>
        <v>B</v>
      </c>
      <c r="E39" s="1" t="s">
        <v>114</v>
      </c>
      <c r="F39" s="1" t="s">
        <v>369</v>
      </c>
      <c r="G39" s="1">
        <v>157</v>
      </c>
      <c r="H39" s="1">
        <v>49</v>
      </c>
      <c r="I39" s="1" t="s">
        <v>376</v>
      </c>
      <c r="J39" s="1" t="str">
        <f t="shared" si="2"/>
        <v/>
      </c>
      <c r="K39" s="9">
        <f t="shared" si="3"/>
        <v>19.879102600511175</v>
      </c>
      <c r="L39" s="1" t="str" cm="1">
        <f t="array" ref="L39">_xlfn.IFS(K39&gt;25,"肥満",K39&gt;=18.5,"普通",K39&lt;18.5,"低")</f>
        <v>普通</v>
      </c>
      <c r="M39" s="1" t="s">
        <v>511</v>
      </c>
    </row>
    <row r="40" spans="1:13" x14ac:dyDescent="0.4">
      <c r="A40" s="1">
        <v>39</v>
      </c>
      <c r="B40" s="1" t="str">
        <f t="shared" si="0"/>
        <v>1</v>
      </c>
      <c r="C40" s="1" t="s">
        <v>397</v>
      </c>
      <c r="D40" s="1" t="str">
        <f t="shared" si="1"/>
        <v>B</v>
      </c>
      <c r="E40" s="1" t="s">
        <v>115</v>
      </c>
      <c r="F40" s="1" t="s">
        <v>372</v>
      </c>
      <c r="G40" s="1">
        <v>178</v>
      </c>
      <c r="H40" s="1">
        <v>71</v>
      </c>
      <c r="I40" s="1" t="s">
        <v>371</v>
      </c>
      <c r="J40" s="1" t="str">
        <f t="shared" si="2"/>
        <v>再検査</v>
      </c>
      <c r="K40" s="9">
        <f t="shared" si="3"/>
        <v>22.408786769347305</v>
      </c>
      <c r="L40" s="1" t="str" cm="1">
        <f t="array" ref="L40">_xlfn.IFS(K40&gt;25,"肥満",K40&gt;=18.5,"普通",K40&lt;18.5,"低")</f>
        <v>普通</v>
      </c>
      <c r="M40" s="1" t="s">
        <v>511</v>
      </c>
    </row>
    <row r="41" spans="1:13" x14ac:dyDescent="0.4">
      <c r="A41" s="1">
        <v>40</v>
      </c>
      <c r="B41" s="1" t="str">
        <f t="shared" si="0"/>
        <v>1</v>
      </c>
      <c r="C41" s="1" t="s">
        <v>397</v>
      </c>
      <c r="D41" s="1" t="str">
        <f t="shared" si="1"/>
        <v>B</v>
      </c>
      <c r="E41" s="1" t="s">
        <v>116</v>
      </c>
      <c r="F41" s="1" t="s">
        <v>369</v>
      </c>
      <c r="G41" s="1">
        <v>162</v>
      </c>
      <c r="H41" s="1">
        <v>54</v>
      </c>
      <c r="I41" s="1" t="s">
        <v>378</v>
      </c>
      <c r="J41" s="1" t="str">
        <f t="shared" si="2"/>
        <v/>
      </c>
      <c r="K41" s="9">
        <f t="shared" si="3"/>
        <v>20.576131687242793</v>
      </c>
      <c r="L41" s="1" t="str" cm="1">
        <f t="array" ref="L41">_xlfn.IFS(K41&gt;25,"肥満",K41&gt;=18.5,"普通",K41&lt;18.5,"低")</f>
        <v>普通</v>
      </c>
      <c r="M41" s="1" t="s">
        <v>511</v>
      </c>
    </row>
    <row r="42" spans="1:13" x14ac:dyDescent="0.4">
      <c r="A42" s="1">
        <v>41</v>
      </c>
      <c r="B42" s="1" t="str">
        <f t="shared" si="0"/>
        <v>1</v>
      </c>
      <c r="C42" s="1" t="s">
        <v>397</v>
      </c>
      <c r="D42" s="1" t="str">
        <f t="shared" si="1"/>
        <v>B</v>
      </c>
      <c r="E42" s="1" t="s">
        <v>117</v>
      </c>
      <c r="F42" s="1" t="s">
        <v>372</v>
      </c>
      <c r="G42" s="1">
        <v>176</v>
      </c>
      <c r="H42" s="1">
        <v>69</v>
      </c>
      <c r="I42" s="1" t="s">
        <v>376</v>
      </c>
      <c r="J42" s="1" t="str">
        <f t="shared" si="2"/>
        <v/>
      </c>
      <c r="K42" s="9">
        <f t="shared" si="3"/>
        <v>22.275309917355372</v>
      </c>
      <c r="L42" s="1" t="str" cm="1">
        <f t="array" ref="L42">_xlfn.IFS(K42&gt;25,"肥満",K42&gt;=18.5,"普通",K42&lt;18.5,"低")</f>
        <v>普通</v>
      </c>
      <c r="M42" s="1" t="s">
        <v>511</v>
      </c>
    </row>
    <row r="43" spans="1:13" x14ac:dyDescent="0.4">
      <c r="A43" s="1">
        <v>42</v>
      </c>
      <c r="B43" s="1" t="str">
        <f t="shared" si="0"/>
        <v>1</v>
      </c>
      <c r="C43" s="1" t="s">
        <v>397</v>
      </c>
      <c r="D43" s="1" t="str">
        <f t="shared" si="1"/>
        <v>B</v>
      </c>
      <c r="E43" s="1" t="s">
        <v>118</v>
      </c>
      <c r="F43" s="1" t="s">
        <v>369</v>
      </c>
      <c r="G43" s="1">
        <v>160</v>
      </c>
      <c r="H43" s="1">
        <v>52</v>
      </c>
      <c r="I43" s="1" t="s">
        <v>371</v>
      </c>
      <c r="J43" s="1" t="str">
        <f t="shared" si="2"/>
        <v>再検査</v>
      </c>
      <c r="K43" s="9">
        <f t="shared" si="3"/>
        <v>20.312499999999996</v>
      </c>
      <c r="L43" s="1" t="str" cm="1">
        <f t="array" ref="L43">_xlfn.IFS(K43&gt;25,"肥満",K43&gt;=18.5,"普通",K43&lt;18.5,"低")</f>
        <v>普通</v>
      </c>
      <c r="M43" s="1" t="s">
        <v>388</v>
      </c>
    </row>
    <row r="44" spans="1:13" x14ac:dyDescent="0.4">
      <c r="A44" s="1">
        <v>43</v>
      </c>
      <c r="B44" s="1" t="str">
        <f t="shared" si="0"/>
        <v>1</v>
      </c>
      <c r="C44" s="1" t="s">
        <v>397</v>
      </c>
      <c r="D44" s="1" t="str">
        <f t="shared" si="1"/>
        <v>B</v>
      </c>
      <c r="E44" s="1" t="s">
        <v>119</v>
      </c>
      <c r="F44" s="1" t="s">
        <v>372</v>
      </c>
      <c r="G44" s="1">
        <v>174</v>
      </c>
      <c r="H44" s="1">
        <v>67</v>
      </c>
      <c r="I44" s="1" t="s">
        <v>378</v>
      </c>
      <c r="J44" s="1" t="str">
        <f t="shared" si="2"/>
        <v/>
      </c>
      <c r="K44" s="9">
        <f t="shared" si="3"/>
        <v>22.129739727837229</v>
      </c>
      <c r="L44" s="1" t="str" cm="1">
        <f t="array" ref="L44">_xlfn.IFS(K44&gt;25,"肥満",K44&gt;=18.5,"普通",K44&lt;18.5,"低")</f>
        <v>普通</v>
      </c>
      <c r="M44" s="1" t="s">
        <v>511</v>
      </c>
    </row>
    <row r="45" spans="1:13" x14ac:dyDescent="0.4">
      <c r="A45" s="1">
        <v>44</v>
      </c>
      <c r="B45" s="1" t="str">
        <f t="shared" si="0"/>
        <v>1</v>
      </c>
      <c r="C45" s="1" t="s">
        <v>397</v>
      </c>
      <c r="D45" s="1" t="str">
        <f t="shared" si="1"/>
        <v>B</v>
      </c>
      <c r="E45" s="1" t="s">
        <v>120</v>
      </c>
      <c r="F45" s="1" t="s">
        <v>369</v>
      </c>
      <c r="G45" s="1">
        <v>165</v>
      </c>
      <c r="H45" s="1">
        <v>57</v>
      </c>
      <c r="I45" s="1" t="s">
        <v>376</v>
      </c>
      <c r="J45" s="1" t="str">
        <f t="shared" si="2"/>
        <v/>
      </c>
      <c r="K45" s="9">
        <f t="shared" si="3"/>
        <v>20.936639118457304</v>
      </c>
      <c r="L45" s="1" t="str" cm="1">
        <f t="array" ref="L45">_xlfn.IFS(K45&gt;25,"肥満",K45&gt;=18.5,"普通",K45&lt;18.5,"低")</f>
        <v>普通</v>
      </c>
      <c r="M45" s="1" t="s">
        <v>511</v>
      </c>
    </row>
    <row r="46" spans="1:13" x14ac:dyDescent="0.4">
      <c r="A46" s="1">
        <v>45</v>
      </c>
      <c r="B46" s="1" t="str">
        <f t="shared" si="0"/>
        <v>1</v>
      </c>
      <c r="C46" s="1" t="s">
        <v>397</v>
      </c>
      <c r="D46" s="1" t="str">
        <f t="shared" si="1"/>
        <v>B</v>
      </c>
      <c r="E46" s="1" t="s">
        <v>121</v>
      </c>
      <c r="F46" s="1" t="s">
        <v>372</v>
      </c>
      <c r="G46" s="1">
        <v>181</v>
      </c>
      <c r="H46" s="1">
        <v>74</v>
      </c>
      <c r="I46" s="1" t="s">
        <v>371</v>
      </c>
      <c r="J46" s="1" t="str">
        <f t="shared" si="2"/>
        <v>再検査</v>
      </c>
      <c r="K46" s="9">
        <f t="shared" si="3"/>
        <v>22.587833094227893</v>
      </c>
      <c r="L46" s="1" t="str" cm="1">
        <f t="array" ref="L46">_xlfn.IFS(K46&gt;25,"肥満",K46&gt;=18.5,"普通",K46&lt;18.5,"低")</f>
        <v>普通</v>
      </c>
      <c r="M46" s="1" t="s">
        <v>389</v>
      </c>
    </row>
    <row r="47" spans="1:13" x14ac:dyDescent="0.4">
      <c r="A47" s="1">
        <v>46</v>
      </c>
      <c r="B47" s="1" t="str">
        <f t="shared" si="0"/>
        <v>1</v>
      </c>
      <c r="C47" s="1" t="s">
        <v>397</v>
      </c>
      <c r="D47" s="1" t="str">
        <f t="shared" si="1"/>
        <v>B</v>
      </c>
      <c r="E47" s="1" t="s">
        <v>122</v>
      </c>
      <c r="F47" s="1" t="s">
        <v>369</v>
      </c>
      <c r="G47" s="1">
        <v>158</v>
      </c>
      <c r="H47" s="1">
        <v>65</v>
      </c>
      <c r="I47" s="1" t="s">
        <v>378</v>
      </c>
      <c r="J47" s="1" t="str">
        <f t="shared" si="2"/>
        <v/>
      </c>
      <c r="K47" s="9">
        <f t="shared" si="3"/>
        <v>26.037493991347535</v>
      </c>
      <c r="L47" s="1" t="str" cm="1">
        <f t="array" ref="L47">_xlfn.IFS(K47&gt;25,"肥満",K47&gt;=18.5,"普通",K47&lt;18.5,"低")</f>
        <v>肥満</v>
      </c>
      <c r="M47" s="1" t="s">
        <v>511</v>
      </c>
    </row>
    <row r="48" spans="1:13" x14ac:dyDescent="0.4">
      <c r="A48" s="1">
        <v>47</v>
      </c>
      <c r="B48" s="1" t="str">
        <f t="shared" si="0"/>
        <v>1</v>
      </c>
      <c r="C48" s="1" t="s">
        <v>397</v>
      </c>
      <c r="D48" s="1" t="str">
        <f t="shared" si="1"/>
        <v>B</v>
      </c>
      <c r="E48" s="1" t="s">
        <v>123</v>
      </c>
      <c r="F48" s="1" t="s">
        <v>372</v>
      </c>
      <c r="G48" s="1">
        <v>173</v>
      </c>
      <c r="H48" s="1">
        <v>66</v>
      </c>
      <c r="I48" s="1" t="s">
        <v>376</v>
      </c>
      <c r="J48" s="1" t="str">
        <f t="shared" si="2"/>
        <v/>
      </c>
      <c r="K48" s="9">
        <f t="shared" si="3"/>
        <v>22.052190183434128</v>
      </c>
      <c r="L48" s="1" t="str" cm="1">
        <f t="array" ref="L48">_xlfn.IFS(K48&gt;25,"肥満",K48&gt;=18.5,"普通",K48&lt;18.5,"低")</f>
        <v>普通</v>
      </c>
      <c r="M48" s="1" t="s">
        <v>511</v>
      </c>
    </row>
    <row r="49" spans="1:13" x14ac:dyDescent="0.4">
      <c r="A49" s="1">
        <v>48</v>
      </c>
      <c r="B49" s="1" t="str">
        <f t="shared" si="0"/>
        <v>1</v>
      </c>
      <c r="C49" s="1" t="s">
        <v>397</v>
      </c>
      <c r="D49" s="1" t="str">
        <f t="shared" si="1"/>
        <v>B</v>
      </c>
      <c r="E49" s="1" t="s">
        <v>124</v>
      </c>
      <c r="F49" s="1" t="s">
        <v>369</v>
      </c>
      <c r="G49" s="1">
        <v>161</v>
      </c>
      <c r="H49" s="1">
        <v>53</v>
      </c>
      <c r="I49" s="1" t="s">
        <v>371</v>
      </c>
      <c r="J49" s="1" t="str">
        <f t="shared" si="2"/>
        <v>再検査</v>
      </c>
      <c r="K49" s="9">
        <f t="shared" si="3"/>
        <v>20.446742023841672</v>
      </c>
      <c r="L49" s="1" t="str" cm="1">
        <f t="array" ref="L49">_xlfn.IFS(K49&gt;25,"肥満",K49&gt;=18.5,"普通",K49&lt;18.5,"低")</f>
        <v>普通</v>
      </c>
      <c r="M49" s="1" t="s">
        <v>511</v>
      </c>
    </row>
    <row r="50" spans="1:13" x14ac:dyDescent="0.4">
      <c r="A50" s="1">
        <v>49</v>
      </c>
      <c r="B50" s="1" t="str">
        <f t="shared" si="0"/>
        <v>1</v>
      </c>
      <c r="C50" s="1" t="s">
        <v>397</v>
      </c>
      <c r="D50" s="1" t="str">
        <f t="shared" si="1"/>
        <v>B</v>
      </c>
      <c r="E50" s="1" t="s">
        <v>125</v>
      </c>
      <c r="F50" s="1" t="s">
        <v>372</v>
      </c>
      <c r="G50" s="1">
        <v>179</v>
      </c>
      <c r="H50" s="1">
        <v>88</v>
      </c>
      <c r="I50" s="1" t="s">
        <v>378</v>
      </c>
      <c r="J50" s="1" t="str">
        <f t="shared" si="2"/>
        <v/>
      </c>
      <c r="K50" s="9">
        <f t="shared" si="3"/>
        <v>27.464810711276179</v>
      </c>
      <c r="L50" s="1" t="str" cm="1">
        <f t="array" ref="L50">_xlfn.IFS(K50&gt;25,"肥満",K50&gt;=18.5,"普通",K50&lt;18.5,"低")</f>
        <v>肥満</v>
      </c>
      <c r="M50" s="1" t="s">
        <v>511</v>
      </c>
    </row>
    <row r="51" spans="1:13" x14ac:dyDescent="0.4">
      <c r="A51" s="1">
        <v>50</v>
      </c>
      <c r="B51" s="1" t="str">
        <f t="shared" si="0"/>
        <v>1</v>
      </c>
      <c r="C51" s="1" t="s">
        <v>397</v>
      </c>
      <c r="D51" s="1" t="str">
        <f t="shared" si="1"/>
        <v>B</v>
      </c>
      <c r="E51" s="1" t="s">
        <v>126</v>
      </c>
      <c r="F51" s="1" t="s">
        <v>369</v>
      </c>
      <c r="G51" s="1">
        <v>156</v>
      </c>
      <c r="H51" s="1">
        <v>48</v>
      </c>
      <c r="I51" s="1" t="s">
        <v>376</v>
      </c>
      <c r="J51" s="1" t="str">
        <f t="shared" si="2"/>
        <v/>
      </c>
      <c r="K51" s="9">
        <f t="shared" si="3"/>
        <v>19.723865877712029</v>
      </c>
      <c r="L51" s="1" t="str" cm="1">
        <f t="array" ref="L51">_xlfn.IFS(K51&gt;25,"肥満",K51&gt;=18.5,"普通",K51&lt;18.5,"低")</f>
        <v>普通</v>
      </c>
      <c r="M51" s="1" t="s">
        <v>511</v>
      </c>
    </row>
    <row r="52" spans="1:13" x14ac:dyDescent="0.4">
      <c r="A52" s="1">
        <v>51</v>
      </c>
      <c r="B52" s="1" t="str">
        <f t="shared" si="0"/>
        <v>1</v>
      </c>
      <c r="C52" s="1" t="s">
        <v>397</v>
      </c>
      <c r="D52" s="1" t="str">
        <f t="shared" si="1"/>
        <v>B</v>
      </c>
      <c r="E52" s="1" t="s">
        <v>127</v>
      </c>
      <c r="F52" s="1" t="s">
        <v>372</v>
      </c>
      <c r="G52" s="1">
        <v>170</v>
      </c>
      <c r="H52" s="1">
        <v>99</v>
      </c>
      <c r="I52" s="1" t="s">
        <v>371</v>
      </c>
      <c r="J52" s="1" t="str">
        <f t="shared" si="2"/>
        <v>再検査</v>
      </c>
      <c r="K52" s="9">
        <f t="shared" si="3"/>
        <v>34.256055363321806</v>
      </c>
      <c r="L52" s="1" t="str" cm="1">
        <f t="array" ref="L52">_xlfn.IFS(K52&gt;25,"肥満",K52&gt;=18.5,"普通",K52&lt;18.5,"低")</f>
        <v>肥満</v>
      </c>
      <c r="M52" s="1" t="s">
        <v>511</v>
      </c>
    </row>
    <row r="53" spans="1:13" x14ac:dyDescent="0.4">
      <c r="A53" s="1">
        <v>52</v>
      </c>
      <c r="B53" s="1" t="str">
        <f t="shared" si="0"/>
        <v>1</v>
      </c>
      <c r="C53" s="1" t="s">
        <v>397</v>
      </c>
      <c r="D53" s="1" t="str">
        <f t="shared" si="1"/>
        <v>B</v>
      </c>
      <c r="E53" s="1" t="s">
        <v>128</v>
      </c>
      <c r="F53" s="1" t="s">
        <v>369</v>
      </c>
      <c r="G53" s="1">
        <v>164</v>
      </c>
      <c r="H53" s="1">
        <v>56</v>
      </c>
      <c r="I53" s="1" t="s">
        <v>378</v>
      </c>
      <c r="J53" s="1" t="str">
        <f t="shared" si="2"/>
        <v/>
      </c>
      <c r="K53" s="9">
        <f t="shared" si="3"/>
        <v>20.820939916716245</v>
      </c>
      <c r="L53" s="1" t="str" cm="1">
        <f t="array" ref="L53">_xlfn.IFS(K53&gt;25,"肥満",K53&gt;=18.5,"普通",K53&lt;18.5,"低")</f>
        <v>普通</v>
      </c>
      <c r="M53" s="1" t="s">
        <v>511</v>
      </c>
    </row>
    <row r="54" spans="1:13" x14ac:dyDescent="0.4">
      <c r="A54" s="1">
        <v>53</v>
      </c>
      <c r="B54" s="1" t="str">
        <f t="shared" si="0"/>
        <v>1</v>
      </c>
      <c r="C54" s="1" t="s">
        <v>397</v>
      </c>
      <c r="D54" s="1" t="str">
        <f t="shared" si="1"/>
        <v>B</v>
      </c>
      <c r="E54" s="1" t="s">
        <v>129</v>
      </c>
      <c r="F54" s="1" t="s">
        <v>372</v>
      </c>
      <c r="G54" s="1">
        <v>182</v>
      </c>
      <c r="H54" s="1">
        <v>75</v>
      </c>
      <c r="I54" s="1" t="s">
        <v>376</v>
      </c>
      <c r="J54" s="1" t="str">
        <f t="shared" si="2"/>
        <v/>
      </c>
      <c r="K54" s="9">
        <f t="shared" si="3"/>
        <v>22.642192971863299</v>
      </c>
      <c r="L54" s="1" t="str" cm="1">
        <f t="array" ref="L54">_xlfn.IFS(K54&gt;25,"肥満",K54&gt;=18.5,"普通",K54&lt;18.5,"低")</f>
        <v>普通</v>
      </c>
      <c r="M54" s="1" t="s">
        <v>511</v>
      </c>
    </row>
    <row r="55" spans="1:13" x14ac:dyDescent="0.4">
      <c r="A55" s="1">
        <v>54</v>
      </c>
      <c r="B55" s="1" t="str">
        <f t="shared" si="0"/>
        <v>1</v>
      </c>
      <c r="C55" s="1" t="s">
        <v>397</v>
      </c>
      <c r="D55" s="1" t="str">
        <f t="shared" si="1"/>
        <v>B</v>
      </c>
      <c r="E55" s="1" t="s">
        <v>130</v>
      </c>
      <c r="F55" s="1" t="s">
        <v>369</v>
      </c>
      <c r="G55" s="1">
        <v>167</v>
      </c>
      <c r="H55" s="1">
        <v>59</v>
      </c>
      <c r="I55" s="1" t="s">
        <v>371</v>
      </c>
      <c r="J55" s="1" t="str">
        <f t="shared" si="2"/>
        <v>再検査</v>
      </c>
      <c r="K55" s="9">
        <f t="shared" si="3"/>
        <v>21.155294202015131</v>
      </c>
      <c r="L55" s="1" t="str" cm="1">
        <f t="array" ref="L55">_xlfn.IFS(K55&gt;25,"肥満",K55&gt;=18.5,"普通",K55&lt;18.5,"低")</f>
        <v>普通</v>
      </c>
      <c r="M55" s="1" t="s">
        <v>511</v>
      </c>
    </row>
    <row r="56" spans="1:13" x14ac:dyDescent="0.4">
      <c r="A56" s="1">
        <v>55</v>
      </c>
      <c r="B56" s="1" t="str">
        <f t="shared" si="0"/>
        <v>1</v>
      </c>
      <c r="C56" s="1" t="s">
        <v>397</v>
      </c>
      <c r="D56" s="1" t="str">
        <f t="shared" si="1"/>
        <v>B</v>
      </c>
      <c r="E56" s="1" t="s">
        <v>131</v>
      </c>
      <c r="F56" s="1" t="s">
        <v>372</v>
      </c>
      <c r="G56" s="1">
        <v>171</v>
      </c>
      <c r="H56" s="1">
        <v>64</v>
      </c>
      <c r="I56" s="1" t="s">
        <v>378</v>
      </c>
      <c r="J56" s="1" t="str">
        <f t="shared" si="2"/>
        <v/>
      </c>
      <c r="K56" s="9">
        <f t="shared" si="3"/>
        <v>21.887076365377382</v>
      </c>
      <c r="L56" s="1" t="str" cm="1">
        <f t="array" ref="L56">_xlfn.IFS(K56&gt;25,"肥満",K56&gt;=18.5,"普通",K56&lt;18.5,"低")</f>
        <v>普通</v>
      </c>
      <c r="M56" s="1" t="s">
        <v>511</v>
      </c>
    </row>
    <row r="57" spans="1:13" x14ac:dyDescent="0.4">
      <c r="A57" s="1">
        <v>56</v>
      </c>
      <c r="B57" s="1" t="str">
        <f t="shared" si="0"/>
        <v>1</v>
      </c>
      <c r="C57" s="1" t="s">
        <v>397</v>
      </c>
      <c r="D57" s="1" t="str">
        <f t="shared" si="1"/>
        <v>B</v>
      </c>
      <c r="E57" s="1" t="s">
        <v>132</v>
      </c>
      <c r="F57" s="1" t="s">
        <v>369</v>
      </c>
      <c r="G57" s="1">
        <v>155</v>
      </c>
      <c r="H57" s="1">
        <v>47</v>
      </c>
      <c r="I57" s="1" t="s">
        <v>376</v>
      </c>
      <c r="J57" s="1" t="str">
        <f t="shared" si="2"/>
        <v/>
      </c>
      <c r="K57" s="9">
        <f t="shared" si="3"/>
        <v>19.562955254942764</v>
      </c>
      <c r="L57" s="1" t="str" cm="1">
        <f t="array" ref="L57">_xlfn.IFS(K57&gt;25,"肥満",K57&gt;=18.5,"普通",K57&lt;18.5,"低")</f>
        <v>普通</v>
      </c>
      <c r="M57" s="1" t="s">
        <v>511</v>
      </c>
    </row>
    <row r="58" spans="1:13" x14ac:dyDescent="0.4">
      <c r="A58" s="1">
        <v>57</v>
      </c>
      <c r="B58" s="1" t="str">
        <f t="shared" si="0"/>
        <v>1</v>
      </c>
      <c r="C58" s="1" t="s">
        <v>397</v>
      </c>
      <c r="D58" s="1" t="str">
        <f t="shared" si="1"/>
        <v>B</v>
      </c>
      <c r="E58" s="1" t="s">
        <v>133</v>
      </c>
      <c r="F58" s="1" t="s">
        <v>372</v>
      </c>
      <c r="G58" s="1">
        <v>183</v>
      </c>
      <c r="H58" s="1">
        <v>76</v>
      </c>
      <c r="I58" s="1" t="s">
        <v>371</v>
      </c>
      <c r="J58" s="1" t="str">
        <f t="shared" si="2"/>
        <v>再検査</v>
      </c>
      <c r="K58" s="9">
        <f t="shared" si="3"/>
        <v>22.694018931589476</v>
      </c>
      <c r="L58" s="1" t="str" cm="1">
        <f t="array" ref="L58">_xlfn.IFS(K58&gt;25,"肥満",K58&gt;=18.5,"普通",K58&lt;18.5,"低")</f>
        <v>普通</v>
      </c>
      <c r="M58" s="1" t="s">
        <v>511</v>
      </c>
    </row>
    <row r="59" spans="1:13" x14ac:dyDescent="0.4">
      <c r="A59" s="1">
        <v>58</v>
      </c>
      <c r="B59" s="1" t="str">
        <f t="shared" si="0"/>
        <v>1</v>
      </c>
      <c r="C59" s="1" t="s">
        <v>397</v>
      </c>
      <c r="D59" s="1" t="str">
        <f t="shared" si="1"/>
        <v>B</v>
      </c>
      <c r="E59" s="1" t="s">
        <v>134</v>
      </c>
      <c r="F59" s="1" t="s">
        <v>369</v>
      </c>
      <c r="G59" s="1">
        <v>168</v>
      </c>
      <c r="H59" s="1">
        <v>60</v>
      </c>
      <c r="I59" s="1" t="s">
        <v>378</v>
      </c>
      <c r="J59" s="1" t="str">
        <f t="shared" si="2"/>
        <v/>
      </c>
      <c r="K59" s="9">
        <f t="shared" si="3"/>
        <v>21.258503401360546</v>
      </c>
      <c r="L59" s="1" t="str" cm="1">
        <f t="array" ref="L59">_xlfn.IFS(K59&gt;25,"肥満",K59&gt;=18.5,"普通",K59&lt;18.5,"低")</f>
        <v>普通</v>
      </c>
      <c r="M59" s="1" t="s">
        <v>511</v>
      </c>
    </row>
    <row r="60" spans="1:13" x14ac:dyDescent="0.4">
      <c r="A60" s="1">
        <v>59</v>
      </c>
      <c r="B60" s="1" t="str">
        <f t="shared" si="0"/>
        <v>1</v>
      </c>
      <c r="C60" s="1" t="s">
        <v>397</v>
      </c>
      <c r="D60" s="1" t="str">
        <f t="shared" si="1"/>
        <v>B</v>
      </c>
      <c r="E60" s="1" t="s">
        <v>135</v>
      </c>
      <c r="F60" s="1" t="s">
        <v>372</v>
      </c>
      <c r="G60" s="1">
        <v>176</v>
      </c>
      <c r="H60" s="1">
        <v>69</v>
      </c>
      <c r="I60" s="1" t="s">
        <v>376</v>
      </c>
      <c r="J60" s="1" t="str">
        <f t="shared" si="2"/>
        <v/>
      </c>
      <c r="K60" s="9">
        <f t="shared" si="3"/>
        <v>22.275309917355372</v>
      </c>
      <c r="L60" s="1" t="str" cm="1">
        <f t="array" ref="L60">_xlfn.IFS(K60&gt;25,"肥満",K60&gt;=18.5,"普通",K60&lt;18.5,"低")</f>
        <v>普通</v>
      </c>
      <c r="M60" s="1" t="s">
        <v>511</v>
      </c>
    </row>
    <row r="61" spans="1:13" x14ac:dyDescent="0.4">
      <c r="A61" s="1">
        <v>60</v>
      </c>
      <c r="B61" s="1" t="str">
        <f t="shared" si="0"/>
        <v>1</v>
      </c>
      <c r="C61" s="1" t="s">
        <v>397</v>
      </c>
      <c r="D61" s="1" t="str">
        <f t="shared" si="1"/>
        <v>B</v>
      </c>
      <c r="E61" s="1" t="s">
        <v>136</v>
      </c>
      <c r="F61" s="1" t="s">
        <v>369</v>
      </c>
      <c r="G61" s="1">
        <v>159</v>
      </c>
      <c r="H61" s="1">
        <v>51</v>
      </c>
      <c r="I61" s="1" t="s">
        <v>371</v>
      </c>
      <c r="J61" s="1" t="str">
        <f t="shared" si="2"/>
        <v>再検査</v>
      </c>
      <c r="K61" s="9">
        <f t="shared" si="3"/>
        <v>20.173252640322769</v>
      </c>
      <c r="L61" s="1" t="str" cm="1">
        <f t="array" ref="L61">_xlfn.IFS(K61&gt;25,"肥満",K61&gt;=18.5,"普通",K61&lt;18.5,"低")</f>
        <v>普通</v>
      </c>
      <c r="M61" s="1" t="s">
        <v>511</v>
      </c>
    </row>
    <row r="62" spans="1:13" x14ac:dyDescent="0.4">
      <c r="A62" s="1">
        <v>61</v>
      </c>
      <c r="B62" s="1" t="str">
        <f t="shared" si="0"/>
        <v>1</v>
      </c>
      <c r="C62" s="1" t="s">
        <v>398</v>
      </c>
      <c r="D62" s="1" t="str">
        <f t="shared" si="1"/>
        <v>C</v>
      </c>
      <c r="E62" s="1" t="s">
        <v>138</v>
      </c>
      <c r="F62" s="1" t="s">
        <v>372</v>
      </c>
      <c r="G62" s="1">
        <v>180</v>
      </c>
      <c r="H62" s="1">
        <v>73</v>
      </c>
      <c r="I62" s="1" t="s">
        <v>378</v>
      </c>
      <c r="J62" s="1" t="str">
        <f t="shared" si="2"/>
        <v/>
      </c>
      <c r="K62" s="9">
        <f t="shared" si="3"/>
        <v>22.530864197530864</v>
      </c>
      <c r="L62" s="1" t="str" cm="1">
        <f t="array" ref="L62">_xlfn.IFS(K62&gt;25,"肥満",K62&gt;=18.5,"普通",K62&lt;18.5,"低")</f>
        <v>普通</v>
      </c>
      <c r="M62" s="1" t="s">
        <v>511</v>
      </c>
    </row>
    <row r="63" spans="1:13" x14ac:dyDescent="0.4">
      <c r="A63" s="1">
        <v>62</v>
      </c>
      <c r="B63" s="1" t="str">
        <f t="shared" si="0"/>
        <v>1</v>
      </c>
      <c r="C63" s="1" t="s">
        <v>398</v>
      </c>
      <c r="D63" s="1" t="str">
        <f t="shared" si="1"/>
        <v>C</v>
      </c>
      <c r="E63" s="1" t="s">
        <v>139</v>
      </c>
      <c r="F63" s="1" t="s">
        <v>369</v>
      </c>
      <c r="G63" s="1">
        <v>163</v>
      </c>
      <c r="H63" s="1">
        <v>55</v>
      </c>
      <c r="I63" s="1" t="s">
        <v>376</v>
      </c>
      <c r="J63" s="1" t="str">
        <f t="shared" si="2"/>
        <v/>
      </c>
      <c r="K63" s="9">
        <f t="shared" si="3"/>
        <v>20.700816741315069</v>
      </c>
      <c r="L63" s="1" t="str" cm="1">
        <f t="array" ref="L63">_xlfn.IFS(K63&gt;25,"肥満",K63&gt;=18.5,"普通",K63&lt;18.5,"低")</f>
        <v>普通</v>
      </c>
      <c r="M63" s="1" t="s">
        <v>388</v>
      </c>
    </row>
    <row r="64" spans="1:13" x14ac:dyDescent="0.4">
      <c r="A64" s="1">
        <v>63</v>
      </c>
      <c r="B64" s="1" t="str">
        <f t="shared" si="0"/>
        <v>1</v>
      </c>
      <c r="C64" s="1" t="s">
        <v>398</v>
      </c>
      <c r="D64" s="1" t="str">
        <f t="shared" si="1"/>
        <v>C</v>
      </c>
      <c r="E64" s="1" t="s">
        <v>140</v>
      </c>
      <c r="F64" s="1" t="s">
        <v>372</v>
      </c>
      <c r="G64" s="1">
        <v>174</v>
      </c>
      <c r="H64" s="1">
        <v>88</v>
      </c>
      <c r="I64" s="1" t="s">
        <v>371</v>
      </c>
      <c r="J64" s="1" t="str">
        <f t="shared" si="2"/>
        <v>再検査</v>
      </c>
      <c r="K64" s="9">
        <f t="shared" si="3"/>
        <v>29.065926806711587</v>
      </c>
      <c r="L64" s="1" t="str" cm="1">
        <f t="array" ref="L64">_xlfn.IFS(K64&gt;25,"肥満",K64&gt;=18.5,"普通",K64&lt;18.5,"低")</f>
        <v>肥満</v>
      </c>
      <c r="M64" s="1" t="s">
        <v>389</v>
      </c>
    </row>
    <row r="65" spans="1:13" x14ac:dyDescent="0.4">
      <c r="A65" s="1">
        <v>64</v>
      </c>
      <c r="B65" s="1" t="str">
        <f t="shared" si="0"/>
        <v>1</v>
      </c>
      <c r="C65" s="1" t="s">
        <v>398</v>
      </c>
      <c r="D65" s="1" t="str">
        <f t="shared" si="1"/>
        <v>C</v>
      </c>
      <c r="E65" s="1" t="s">
        <v>141</v>
      </c>
      <c r="F65" s="1" t="s">
        <v>369</v>
      </c>
      <c r="G65" s="1">
        <v>157</v>
      </c>
      <c r="H65" s="1">
        <v>49</v>
      </c>
      <c r="I65" s="1" t="s">
        <v>378</v>
      </c>
      <c r="J65" s="1" t="str">
        <f t="shared" si="2"/>
        <v/>
      </c>
      <c r="K65" s="9">
        <f t="shared" si="3"/>
        <v>19.879102600511175</v>
      </c>
      <c r="L65" s="1" t="str" cm="1">
        <f t="array" ref="L65">_xlfn.IFS(K65&gt;25,"肥満",K65&gt;=18.5,"普通",K65&lt;18.5,"低")</f>
        <v>普通</v>
      </c>
      <c r="M65" s="1" t="s">
        <v>511</v>
      </c>
    </row>
    <row r="66" spans="1:13" x14ac:dyDescent="0.4">
      <c r="A66" s="1">
        <v>65</v>
      </c>
      <c r="B66" s="1" t="str">
        <f t="shared" ref="B66:B129" si="4">LEFT(C66,1)</f>
        <v>1</v>
      </c>
      <c r="C66" s="1" t="s">
        <v>398</v>
      </c>
      <c r="D66" s="1" t="str">
        <f t="shared" ref="D66:D129" si="5">RIGHT(C66,1)</f>
        <v>C</v>
      </c>
      <c r="E66" s="1" t="s">
        <v>142</v>
      </c>
      <c r="F66" s="1" t="s">
        <v>372</v>
      </c>
      <c r="G66" s="1">
        <v>178</v>
      </c>
      <c r="H66" s="1">
        <v>71</v>
      </c>
      <c r="I66" s="1" t="s">
        <v>376</v>
      </c>
      <c r="J66" s="1" t="str">
        <f t="shared" ref="J66:J129" si="6">IF(I66="C","再検査","")</f>
        <v/>
      </c>
      <c r="K66" s="9">
        <f t="shared" si="3"/>
        <v>22.408786769347305</v>
      </c>
      <c r="L66" s="1" t="str" cm="1">
        <f t="array" ref="L66">_xlfn.IFS(K66&gt;25,"肥満",K66&gt;=18.5,"普通",K66&lt;18.5,"低")</f>
        <v>普通</v>
      </c>
      <c r="M66" s="1" t="s">
        <v>511</v>
      </c>
    </row>
    <row r="67" spans="1:13" x14ac:dyDescent="0.4">
      <c r="A67" s="1">
        <v>66</v>
      </c>
      <c r="B67" s="1" t="str">
        <f t="shared" si="4"/>
        <v>1</v>
      </c>
      <c r="C67" s="1" t="s">
        <v>398</v>
      </c>
      <c r="D67" s="1" t="str">
        <f t="shared" si="5"/>
        <v>C</v>
      </c>
      <c r="E67" s="1" t="s">
        <v>143</v>
      </c>
      <c r="F67" s="1" t="s">
        <v>369</v>
      </c>
      <c r="G67" s="1">
        <v>165</v>
      </c>
      <c r="H67" s="1">
        <v>57</v>
      </c>
      <c r="I67" s="1" t="s">
        <v>371</v>
      </c>
      <c r="J67" s="1" t="str">
        <f t="shared" si="6"/>
        <v>再検査</v>
      </c>
      <c r="K67" s="9">
        <f t="shared" ref="K67:K130" si="7">H67/(G67/100)^2</f>
        <v>20.936639118457304</v>
      </c>
      <c r="L67" s="1" t="str" cm="1">
        <f t="array" ref="L67">_xlfn.IFS(K67&gt;25,"肥満",K67&gt;=18.5,"普通",K67&lt;18.5,"低")</f>
        <v>普通</v>
      </c>
      <c r="M67" s="1" t="s">
        <v>511</v>
      </c>
    </row>
    <row r="68" spans="1:13" x14ac:dyDescent="0.4">
      <c r="A68" s="1">
        <v>67</v>
      </c>
      <c r="B68" s="1" t="str">
        <f t="shared" si="4"/>
        <v>1</v>
      </c>
      <c r="C68" s="1" t="s">
        <v>398</v>
      </c>
      <c r="D68" s="1" t="str">
        <f t="shared" si="5"/>
        <v>C</v>
      </c>
      <c r="E68" s="1" t="s">
        <v>144</v>
      </c>
      <c r="F68" s="1" t="s">
        <v>372</v>
      </c>
      <c r="G68" s="1">
        <v>172</v>
      </c>
      <c r="H68" s="1">
        <v>65</v>
      </c>
      <c r="I68" s="1" t="s">
        <v>378</v>
      </c>
      <c r="J68" s="1" t="str">
        <f t="shared" si="6"/>
        <v/>
      </c>
      <c r="K68" s="9">
        <f t="shared" si="7"/>
        <v>21.971335857220122</v>
      </c>
      <c r="L68" s="1" t="str" cm="1">
        <f t="array" ref="L68">_xlfn.IFS(K68&gt;25,"肥満",K68&gt;=18.5,"普通",K68&lt;18.5,"低")</f>
        <v>普通</v>
      </c>
      <c r="M68" s="1" t="s">
        <v>511</v>
      </c>
    </row>
    <row r="69" spans="1:13" x14ac:dyDescent="0.4">
      <c r="A69" s="1">
        <v>68</v>
      </c>
      <c r="B69" s="1" t="str">
        <f t="shared" si="4"/>
        <v>1</v>
      </c>
      <c r="C69" s="1" t="s">
        <v>398</v>
      </c>
      <c r="D69" s="1" t="str">
        <f t="shared" si="5"/>
        <v>C</v>
      </c>
      <c r="E69" s="1" t="s">
        <v>145</v>
      </c>
      <c r="F69" s="1" t="s">
        <v>369</v>
      </c>
      <c r="G69" s="1">
        <v>160</v>
      </c>
      <c r="H69" s="1">
        <v>52</v>
      </c>
      <c r="I69" s="1" t="s">
        <v>376</v>
      </c>
      <c r="J69" s="1" t="str">
        <f t="shared" si="6"/>
        <v/>
      </c>
      <c r="K69" s="9">
        <f t="shared" si="7"/>
        <v>20.312499999999996</v>
      </c>
      <c r="L69" s="1" t="str" cm="1">
        <f t="array" ref="L69">_xlfn.IFS(K69&gt;25,"肥満",K69&gt;=18.5,"普通",K69&lt;18.5,"低")</f>
        <v>普通</v>
      </c>
      <c r="M69" s="1" t="s">
        <v>511</v>
      </c>
    </row>
    <row r="70" spans="1:13" x14ac:dyDescent="0.4">
      <c r="A70" s="1">
        <v>69</v>
      </c>
      <c r="B70" s="1" t="str">
        <f t="shared" si="4"/>
        <v>1</v>
      </c>
      <c r="C70" s="1" t="s">
        <v>398</v>
      </c>
      <c r="D70" s="1" t="str">
        <f t="shared" si="5"/>
        <v>C</v>
      </c>
      <c r="E70" s="1" t="s">
        <v>146</v>
      </c>
      <c r="F70" s="1" t="s">
        <v>372</v>
      </c>
      <c r="G70" s="1">
        <v>181</v>
      </c>
      <c r="H70" s="1">
        <v>74</v>
      </c>
      <c r="I70" s="1" t="s">
        <v>371</v>
      </c>
      <c r="J70" s="1" t="str">
        <f t="shared" si="6"/>
        <v>再検査</v>
      </c>
      <c r="K70" s="9">
        <f t="shared" si="7"/>
        <v>22.587833094227893</v>
      </c>
      <c r="L70" s="1" t="str" cm="1">
        <f t="array" ref="L70">_xlfn.IFS(K70&gt;25,"肥満",K70&gt;=18.5,"普通",K70&lt;18.5,"低")</f>
        <v>普通</v>
      </c>
      <c r="M70" s="1" t="s">
        <v>511</v>
      </c>
    </row>
    <row r="71" spans="1:13" x14ac:dyDescent="0.4">
      <c r="A71" s="1">
        <v>70</v>
      </c>
      <c r="B71" s="1" t="str">
        <f t="shared" si="4"/>
        <v>1</v>
      </c>
      <c r="C71" s="1" t="s">
        <v>398</v>
      </c>
      <c r="D71" s="1" t="str">
        <f t="shared" si="5"/>
        <v>C</v>
      </c>
      <c r="E71" s="1" t="s">
        <v>147</v>
      </c>
      <c r="F71" s="1" t="s">
        <v>369</v>
      </c>
      <c r="G71" s="1">
        <v>158</v>
      </c>
      <c r="H71" s="1">
        <v>50</v>
      </c>
      <c r="I71" s="1" t="s">
        <v>378</v>
      </c>
      <c r="J71" s="1" t="str">
        <f t="shared" si="6"/>
        <v/>
      </c>
      <c r="K71" s="9">
        <f t="shared" si="7"/>
        <v>20.028841531805796</v>
      </c>
      <c r="L71" s="1" t="str" cm="1">
        <f t="array" ref="L71">_xlfn.IFS(K71&gt;25,"肥満",K71&gt;=18.5,"普通",K71&lt;18.5,"低")</f>
        <v>普通</v>
      </c>
      <c r="M71" s="1" t="s">
        <v>511</v>
      </c>
    </row>
    <row r="72" spans="1:13" x14ac:dyDescent="0.4">
      <c r="A72" s="1">
        <v>71</v>
      </c>
      <c r="B72" s="1" t="str">
        <f t="shared" si="4"/>
        <v>1</v>
      </c>
      <c r="C72" s="1" t="s">
        <v>398</v>
      </c>
      <c r="D72" s="1" t="str">
        <f t="shared" si="5"/>
        <v>C</v>
      </c>
      <c r="E72" s="1" t="s">
        <v>148</v>
      </c>
      <c r="F72" s="1" t="s">
        <v>372</v>
      </c>
      <c r="G72" s="1">
        <v>175</v>
      </c>
      <c r="H72" s="1">
        <v>68</v>
      </c>
      <c r="I72" s="1" t="s">
        <v>376</v>
      </c>
      <c r="J72" s="1" t="str">
        <f t="shared" si="6"/>
        <v/>
      </c>
      <c r="K72" s="9">
        <f t="shared" si="7"/>
        <v>22.204081632653061</v>
      </c>
      <c r="L72" s="1" t="str" cm="1">
        <f t="array" ref="L72">_xlfn.IFS(K72&gt;25,"肥満",K72&gt;=18.5,"普通",K72&lt;18.5,"低")</f>
        <v>普通</v>
      </c>
      <c r="M72" s="1" t="s">
        <v>511</v>
      </c>
    </row>
    <row r="73" spans="1:13" x14ac:dyDescent="0.4">
      <c r="A73" s="1">
        <v>72</v>
      </c>
      <c r="B73" s="1" t="str">
        <f t="shared" si="4"/>
        <v>1</v>
      </c>
      <c r="C73" s="1" t="s">
        <v>398</v>
      </c>
      <c r="D73" s="1" t="str">
        <f t="shared" si="5"/>
        <v>C</v>
      </c>
      <c r="E73" s="1" t="s">
        <v>149</v>
      </c>
      <c r="F73" s="1" t="s">
        <v>369</v>
      </c>
      <c r="G73" s="1">
        <v>162</v>
      </c>
      <c r="H73" s="1">
        <v>54</v>
      </c>
      <c r="I73" s="1" t="s">
        <v>371</v>
      </c>
      <c r="J73" s="1" t="str">
        <f t="shared" si="6"/>
        <v>再検査</v>
      </c>
      <c r="K73" s="9">
        <f t="shared" si="7"/>
        <v>20.576131687242793</v>
      </c>
      <c r="L73" s="1" t="str" cm="1">
        <f t="array" ref="L73">_xlfn.IFS(K73&gt;25,"肥満",K73&gt;=18.5,"普通",K73&lt;18.5,"低")</f>
        <v>普通</v>
      </c>
      <c r="M73" s="1" t="s">
        <v>511</v>
      </c>
    </row>
    <row r="74" spans="1:13" x14ac:dyDescent="0.4">
      <c r="A74" s="1">
        <v>73</v>
      </c>
      <c r="B74" s="1" t="str">
        <f t="shared" si="4"/>
        <v>1</v>
      </c>
      <c r="C74" s="1" t="s">
        <v>398</v>
      </c>
      <c r="D74" s="1" t="str">
        <f t="shared" si="5"/>
        <v>C</v>
      </c>
      <c r="E74" s="1" t="s">
        <v>150</v>
      </c>
      <c r="F74" s="1" t="s">
        <v>372</v>
      </c>
      <c r="G74" s="1">
        <v>177</v>
      </c>
      <c r="H74" s="1">
        <v>70</v>
      </c>
      <c r="I74" s="1" t="s">
        <v>378</v>
      </c>
      <c r="J74" s="1" t="str">
        <f t="shared" si="6"/>
        <v/>
      </c>
      <c r="K74" s="9">
        <f t="shared" si="7"/>
        <v>22.343515592581952</v>
      </c>
      <c r="L74" s="1" t="str" cm="1">
        <f t="array" ref="L74">_xlfn.IFS(K74&gt;25,"肥満",K74&gt;=18.5,"普通",K74&lt;18.5,"低")</f>
        <v>普通</v>
      </c>
      <c r="M74" s="1" t="s">
        <v>511</v>
      </c>
    </row>
    <row r="75" spans="1:13" x14ac:dyDescent="0.4">
      <c r="A75" s="1">
        <v>74</v>
      </c>
      <c r="B75" s="1" t="str">
        <f t="shared" si="4"/>
        <v>1</v>
      </c>
      <c r="C75" s="1" t="s">
        <v>398</v>
      </c>
      <c r="D75" s="1" t="str">
        <f t="shared" si="5"/>
        <v>C</v>
      </c>
      <c r="E75" s="1" t="s">
        <v>151</v>
      </c>
      <c r="F75" s="1" t="s">
        <v>369</v>
      </c>
      <c r="G75" s="1">
        <v>156</v>
      </c>
      <c r="H75" s="1">
        <v>66</v>
      </c>
      <c r="I75" s="1" t="s">
        <v>376</v>
      </c>
      <c r="J75" s="1" t="str">
        <f t="shared" si="6"/>
        <v/>
      </c>
      <c r="K75" s="9">
        <f t="shared" si="7"/>
        <v>27.12031558185404</v>
      </c>
      <c r="L75" s="1" t="str" cm="1">
        <f t="array" ref="L75">_xlfn.IFS(K75&gt;25,"肥満",K75&gt;=18.5,"普通",K75&lt;18.5,"低")</f>
        <v>肥満</v>
      </c>
      <c r="M75" s="1" t="s">
        <v>511</v>
      </c>
    </row>
    <row r="76" spans="1:13" x14ac:dyDescent="0.4">
      <c r="A76" s="1">
        <v>75</v>
      </c>
      <c r="B76" s="1" t="str">
        <f t="shared" si="4"/>
        <v>1</v>
      </c>
      <c r="C76" s="1" t="s">
        <v>398</v>
      </c>
      <c r="D76" s="1" t="str">
        <f t="shared" si="5"/>
        <v>C</v>
      </c>
      <c r="E76" s="1" t="s">
        <v>152</v>
      </c>
      <c r="F76" s="1" t="s">
        <v>372</v>
      </c>
      <c r="G76" s="1">
        <v>173</v>
      </c>
      <c r="H76" s="1">
        <v>66</v>
      </c>
      <c r="I76" s="1" t="s">
        <v>371</v>
      </c>
      <c r="J76" s="1" t="str">
        <f t="shared" si="6"/>
        <v>再検査</v>
      </c>
      <c r="K76" s="9">
        <f t="shared" si="7"/>
        <v>22.052190183434128</v>
      </c>
      <c r="L76" s="1" t="str" cm="1">
        <f t="array" ref="L76">_xlfn.IFS(K76&gt;25,"肥満",K76&gt;=18.5,"普通",K76&lt;18.5,"低")</f>
        <v>普通</v>
      </c>
      <c r="M76" s="1" t="s">
        <v>511</v>
      </c>
    </row>
    <row r="77" spans="1:13" x14ac:dyDescent="0.4">
      <c r="A77" s="1">
        <v>76</v>
      </c>
      <c r="B77" s="1" t="str">
        <f t="shared" si="4"/>
        <v>1</v>
      </c>
      <c r="C77" s="1" t="s">
        <v>398</v>
      </c>
      <c r="D77" s="1" t="str">
        <f t="shared" si="5"/>
        <v>C</v>
      </c>
      <c r="E77" s="1" t="s">
        <v>153</v>
      </c>
      <c r="F77" s="1" t="s">
        <v>369</v>
      </c>
      <c r="G77" s="1">
        <v>164</v>
      </c>
      <c r="H77" s="1">
        <v>56</v>
      </c>
      <c r="I77" s="1" t="s">
        <v>378</v>
      </c>
      <c r="J77" s="1" t="str">
        <f t="shared" si="6"/>
        <v/>
      </c>
      <c r="K77" s="9">
        <f t="shared" si="7"/>
        <v>20.820939916716245</v>
      </c>
      <c r="L77" s="1" t="str" cm="1">
        <f t="array" ref="L77">_xlfn.IFS(K77&gt;25,"肥満",K77&gt;=18.5,"普通",K77&lt;18.5,"低")</f>
        <v>普通</v>
      </c>
      <c r="M77" s="1" t="s">
        <v>511</v>
      </c>
    </row>
    <row r="78" spans="1:13" x14ac:dyDescent="0.4">
      <c r="A78" s="1">
        <v>77</v>
      </c>
      <c r="B78" s="1" t="str">
        <f t="shared" si="4"/>
        <v>1</v>
      </c>
      <c r="C78" s="1" t="s">
        <v>398</v>
      </c>
      <c r="D78" s="1" t="str">
        <f t="shared" si="5"/>
        <v>C</v>
      </c>
      <c r="E78" s="1" t="s">
        <v>154</v>
      </c>
      <c r="F78" s="1" t="s">
        <v>372</v>
      </c>
      <c r="G78" s="1">
        <v>179</v>
      </c>
      <c r="H78" s="1">
        <v>72</v>
      </c>
      <c r="I78" s="1" t="s">
        <v>376</v>
      </c>
      <c r="J78" s="1" t="str">
        <f t="shared" si="6"/>
        <v/>
      </c>
      <c r="K78" s="9">
        <f t="shared" si="7"/>
        <v>22.471208763771418</v>
      </c>
      <c r="L78" s="1" t="str" cm="1">
        <f t="array" ref="L78">_xlfn.IFS(K78&gt;25,"肥満",K78&gt;=18.5,"普通",K78&lt;18.5,"低")</f>
        <v>普通</v>
      </c>
      <c r="M78" s="1" t="s">
        <v>386</v>
      </c>
    </row>
    <row r="79" spans="1:13" x14ac:dyDescent="0.4">
      <c r="A79" s="1">
        <v>78</v>
      </c>
      <c r="B79" s="1" t="str">
        <f t="shared" si="4"/>
        <v>1</v>
      </c>
      <c r="C79" s="1" t="s">
        <v>398</v>
      </c>
      <c r="D79" s="1" t="str">
        <f t="shared" si="5"/>
        <v>C</v>
      </c>
      <c r="E79" s="1" t="s">
        <v>155</v>
      </c>
      <c r="F79" s="1" t="s">
        <v>369</v>
      </c>
      <c r="G79" s="1">
        <v>161</v>
      </c>
      <c r="H79" s="1">
        <v>53</v>
      </c>
      <c r="I79" s="1" t="s">
        <v>371</v>
      </c>
      <c r="J79" s="1" t="str">
        <f t="shared" si="6"/>
        <v>再検査</v>
      </c>
      <c r="K79" s="9">
        <f t="shared" si="7"/>
        <v>20.446742023841672</v>
      </c>
      <c r="L79" s="1" t="str" cm="1">
        <f t="array" ref="L79">_xlfn.IFS(K79&gt;25,"肥満",K79&gt;=18.5,"普通",K79&lt;18.5,"低")</f>
        <v>普通</v>
      </c>
      <c r="M79" s="1" t="s">
        <v>511</v>
      </c>
    </row>
    <row r="80" spans="1:13" x14ac:dyDescent="0.4">
      <c r="A80" s="1">
        <v>79</v>
      </c>
      <c r="B80" s="1" t="str">
        <f t="shared" si="4"/>
        <v>1</v>
      </c>
      <c r="C80" s="1" t="s">
        <v>398</v>
      </c>
      <c r="D80" s="1" t="str">
        <f t="shared" si="5"/>
        <v>C</v>
      </c>
      <c r="E80" s="1" t="s">
        <v>156</v>
      </c>
      <c r="F80" s="1" t="s">
        <v>372</v>
      </c>
      <c r="G80" s="1">
        <v>170</v>
      </c>
      <c r="H80" s="1">
        <v>63</v>
      </c>
      <c r="I80" s="1" t="s">
        <v>378</v>
      </c>
      <c r="J80" s="1" t="str">
        <f t="shared" si="6"/>
        <v/>
      </c>
      <c r="K80" s="9">
        <f t="shared" si="7"/>
        <v>21.79930795847751</v>
      </c>
      <c r="L80" s="1" t="str" cm="1">
        <f t="array" ref="L80">_xlfn.IFS(K80&gt;25,"肥満",K80&gt;=18.5,"普通",K80&lt;18.5,"低")</f>
        <v>普通</v>
      </c>
      <c r="M80" s="1" t="s">
        <v>511</v>
      </c>
    </row>
    <row r="81" spans="1:13" x14ac:dyDescent="0.4">
      <c r="A81" s="1">
        <v>80</v>
      </c>
      <c r="B81" s="1" t="str">
        <f t="shared" si="4"/>
        <v>1</v>
      </c>
      <c r="C81" s="1" t="s">
        <v>398</v>
      </c>
      <c r="D81" s="1" t="str">
        <f t="shared" si="5"/>
        <v>C</v>
      </c>
      <c r="E81" s="1" t="s">
        <v>157</v>
      </c>
      <c r="F81" s="1" t="s">
        <v>369</v>
      </c>
      <c r="G81" s="1">
        <v>166</v>
      </c>
      <c r="H81" s="1">
        <v>58</v>
      </c>
      <c r="I81" s="1" t="s">
        <v>376</v>
      </c>
      <c r="J81" s="1" t="str">
        <f t="shared" si="6"/>
        <v/>
      </c>
      <c r="K81" s="9">
        <f t="shared" si="7"/>
        <v>21.048047612135289</v>
      </c>
      <c r="L81" s="1" t="str" cm="1">
        <f t="array" ref="L81">_xlfn.IFS(K81&gt;25,"肥満",K81&gt;=18.5,"普通",K81&lt;18.5,"低")</f>
        <v>普通</v>
      </c>
      <c r="M81" s="1" t="s">
        <v>390</v>
      </c>
    </row>
    <row r="82" spans="1:13" x14ac:dyDescent="0.4">
      <c r="A82" s="1">
        <v>81</v>
      </c>
      <c r="B82" s="1" t="str">
        <f t="shared" si="4"/>
        <v>1</v>
      </c>
      <c r="C82" s="1" t="s">
        <v>398</v>
      </c>
      <c r="D82" s="1" t="str">
        <f t="shared" si="5"/>
        <v>C</v>
      </c>
      <c r="E82" s="1" t="s">
        <v>158</v>
      </c>
      <c r="F82" s="1" t="s">
        <v>372</v>
      </c>
      <c r="G82" s="1">
        <v>182</v>
      </c>
      <c r="H82" s="1">
        <v>75</v>
      </c>
      <c r="I82" s="1" t="s">
        <v>371</v>
      </c>
      <c r="J82" s="1" t="str">
        <f t="shared" si="6"/>
        <v>再検査</v>
      </c>
      <c r="K82" s="9">
        <f t="shared" si="7"/>
        <v>22.642192971863299</v>
      </c>
      <c r="L82" s="1" t="str" cm="1">
        <f t="array" ref="L82">_xlfn.IFS(K82&gt;25,"肥満",K82&gt;=18.5,"普通",K82&lt;18.5,"低")</f>
        <v>普通</v>
      </c>
      <c r="M82" s="1" t="s">
        <v>388</v>
      </c>
    </row>
    <row r="83" spans="1:13" x14ac:dyDescent="0.4">
      <c r="A83" s="1">
        <v>82</v>
      </c>
      <c r="B83" s="1" t="str">
        <f t="shared" si="4"/>
        <v>1</v>
      </c>
      <c r="C83" s="1" t="s">
        <v>398</v>
      </c>
      <c r="D83" s="1" t="str">
        <f t="shared" si="5"/>
        <v>C</v>
      </c>
      <c r="E83" s="1" t="s">
        <v>159</v>
      </c>
      <c r="F83" s="1" t="s">
        <v>369</v>
      </c>
      <c r="G83" s="1">
        <v>155</v>
      </c>
      <c r="H83" s="1">
        <v>47</v>
      </c>
      <c r="I83" s="1" t="s">
        <v>378</v>
      </c>
      <c r="J83" s="1" t="str">
        <f t="shared" si="6"/>
        <v/>
      </c>
      <c r="K83" s="9">
        <f t="shared" si="7"/>
        <v>19.562955254942764</v>
      </c>
      <c r="L83" s="1" t="str" cm="1">
        <f t="array" ref="L83">_xlfn.IFS(K83&gt;25,"肥満",K83&gt;=18.5,"普通",K83&lt;18.5,"低")</f>
        <v>普通</v>
      </c>
      <c r="M83" s="1" t="s">
        <v>511</v>
      </c>
    </row>
    <row r="84" spans="1:13" x14ac:dyDescent="0.4">
      <c r="A84" s="1">
        <v>83</v>
      </c>
      <c r="B84" s="1" t="str">
        <f t="shared" si="4"/>
        <v>1</v>
      </c>
      <c r="C84" s="1" t="s">
        <v>398</v>
      </c>
      <c r="D84" s="1" t="str">
        <f t="shared" si="5"/>
        <v>C</v>
      </c>
      <c r="E84" s="1" t="s">
        <v>160</v>
      </c>
      <c r="F84" s="1" t="s">
        <v>372</v>
      </c>
      <c r="G84" s="1">
        <v>176</v>
      </c>
      <c r="H84" s="1">
        <v>69</v>
      </c>
      <c r="I84" s="1" t="s">
        <v>376</v>
      </c>
      <c r="J84" s="1" t="str">
        <f t="shared" si="6"/>
        <v/>
      </c>
      <c r="K84" s="9">
        <f t="shared" si="7"/>
        <v>22.275309917355372</v>
      </c>
      <c r="L84" s="1" t="str" cm="1">
        <f t="array" ref="L84">_xlfn.IFS(K84&gt;25,"肥満",K84&gt;=18.5,"普通",K84&lt;18.5,"低")</f>
        <v>普通</v>
      </c>
      <c r="M84" s="1" t="s">
        <v>511</v>
      </c>
    </row>
    <row r="85" spans="1:13" x14ac:dyDescent="0.4">
      <c r="A85" s="1">
        <v>84</v>
      </c>
      <c r="B85" s="1" t="str">
        <f t="shared" si="4"/>
        <v>1</v>
      </c>
      <c r="C85" s="1" t="s">
        <v>398</v>
      </c>
      <c r="D85" s="1" t="str">
        <f t="shared" si="5"/>
        <v>C</v>
      </c>
      <c r="E85" s="1" t="s">
        <v>161</v>
      </c>
      <c r="F85" s="1" t="s">
        <v>369</v>
      </c>
      <c r="G85" s="1">
        <v>167</v>
      </c>
      <c r="H85" s="1">
        <v>59</v>
      </c>
      <c r="I85" s="1" t="s">
        <v>371</v>
      </c>
      <c r="J85" s="1" t="str">
        <f t="shared" si="6"/>
        <v>再検査</v>
      </c>
      <c r="K85" s="9">
        <f t="shared" si="7"/>
        <v>21.155294202015131</v>
      </c>
      <c r="L85" s="1" t="str" cm="1">
        <f t="array" ref="L85">_xlfn.IFS(K85&gt;25,"肥満",K85&gt;=18.5,"普通",K85&lt;18.5,"低")</f>
        <v>普通</v>
      </c>
      <c r="M85" s="1" t="s">
        <v>511</v>
      </c>
    </row>
    <row r="86" spans="1:13" x14ac:dyDescent="0.4">
      <c r="A86" s="1">
        <v>85</v>
      </c>
      <c r="B86" s="1" t="str">
        <f t="shared" si="4"/>
        <v>1</v>
      </c>
      <c r="C86" s="1" t="s">
        <v>398</v>
      </c>
      <c r="D86" s="1" t="str">
        <f t="shared" si="5"/>
        <v>C</v>
      </c>
      <c r="E86" s="1" t="s">
        <v>162</v>
      </c>
      <c r="F86" s="1" t="s">
        <v>372</v>
      </c>
      <c r="G86" s="1">
        <v>174</v>
      </c>
      <c r="H86" s="1">
        <v>67</v>
      </c>
      <c r="I86" s="1" t="s">
        <v>378</v>
      </c>
      <c r="J86" s="1" t="str">
        <f t="shared" si="6"/>
        <v/>
      </c>
      <c r="K86" s="9">
        <f t="shared" si="7"/>
        <v>22.129739727837229</v>
      </c>
      <c r="L86" s="1" t="str" cm="1">
        <f t="array" ref="L86">_xlfn.IFS(K86&gt;25,"肥満",K86&gt;=18.5,"普通",K86&lt;18.5,"低")</f>
        <v>普通</v>
      </c>
      <c r="M86" s="1" t="s">
        <v>511</v>
      </c>
    </row>
    <row r="87" spans="1:13" x14ac:dyDescent="0.4">
      <c r="A87" s="1">
        <v>86</v>
      </c>
      <c r="B87" s="1" t="str">
        <f t="shared" si="4"/>
        <v>1</v>
      </c>
      <c r="C87" s="1" t="s">
        <v>398</v>
      </c>
      <c r="D87" s="1" t="str">
        <f t="shared" si="5"/>
        <v>C</v>
      </c>
      <c r="E87" s="1" t="s">
        <v>163</v>
      </c>
      <c r="F87" s="1" t="s">
        <v>369</v>
      </c>
      <c r="G87" s="1">
        <v>159</v>
      </c>
      <c r="H87" s="1">
        <v>51</v>
      </c>
      <c r="I87" s="1" t="s">
        <v>376</v>
      </c>
      <c r="J87" s="1" t="str">
        <f t="shared" si="6"/>
        <v/>
      </c>
      <c r="K87" s="9">
        <f t="shared" si="7"/>
        <v>20.173252640322769</v>
      </c>
      <c r="L87" s="1" t="str" cm="1">
        <f t="array" ref="L87">_xlfn.IFS(K87&gt;25,"肥満",K87&gt;=18.5,"普通",K87&lt;18.5,"低")</f>
        <v>普通</v>
      </c>
      <c r="M87" s="1" t="s">
        <v>511</v>
      </c>
    </row>
    <row r="88" spans="1:13" x14ac:dyDescent="0.4">
      <c r="A88" s="1">
        <v>87</v>
      </c>
      <c r="B88" s="1" t="str">
        <f t="shared" si="4"/>
        <v>1</v>
      </c>
      <c r="C88" s="1" t="s">
        <v>398</v>
      </c>
      <c r="D88" s="1" t="str">
        <f t="shared" si="5"/>
        <v>C</v>
      </c>
      <c r="E88" s="1" t="s">
        <v>164</v>
      </c>
      <c r="F88" s="1" t="s">
        <v>372</v>
      </c>
      <c r="G88" s="1">
        <v>180</v>
      </c>
      <c r="H88" s="1">
        <v>120</v>
      </c>
      <c r="I88" s="1" t="s">
        <v>371</v>
      </c>
      <c r="J88" s="1" t="str">
        <f t="shared" si="6"/>
        <v>再検査</v>
      </c>
      <c r="K88" s="9">
        <f t="shared" si="7"/>
        <v>37.037037037037038</v>
      </c>
      <c r="L88" s="1" t="str" cm="1">
        <f t="array" ref="L88">_xlfn.IFS(K88&gt;25,"肥満",K88&gt;=18.5,"普通",K88&lt;18.5,"低")</f>
        <v>肥満</v>
      </c>
      <c r="M88" s="1" t="s">
        <v>511</v>
      </c>
    </row>
    <row r="89" spans="1:13" x14ac:dyDescent="0.4">
      <c r="A89" s="1">
        <v>88</v>
      </c>
      <c r="B89" s="1" t="str">
        <f t="shared" si="4"/>
        <v>1</v>
      </c>
      <c r="C89" s="1" t="s">
        <v>398</v>
      </c>
      <c r="D89" s="1" t="str">
        <f t="shared" si="5"/>
        <v>C</v>
      </c>
      <c r="E89" s="1" t="s">
        <v>165</v>
      </c>
      <c r="F89" s="1" t="s">
        <v>369</v>
      </c>
      <c r="G89" s="1">
        <v>163</v>
      </c>
      <c r="H89" s="1">
        <v>55</v>
      </c>
      <c r="I89" s="1" t="s">
        <v>378</v>
      </c>
      <c r="J89" s="1" t="str">
        <f t="shared" si="6"/>
        <v/>
      </c>
      <c r="K89" s="9">
        <f t="shared" si="7"/>
        <v>20.700816741315069</v>
      </c>
      <c r="L89" s="1" t="str" cm="1">
        <f t="array" ref="L89">_xlfn.IFS(K89&gt;25,"肥満",K89&gt;=18.5,"普通",K89&lt;18.5,"低")</f>
        <v>普通</v>
      </c>
      <c r="M89" s="1" t="s">
        <v>511</v>
      </c>
    </row>
    <row r="90" spans="1:13" x14ac:dyDescent="0.4">
      <c r="A90" s="1">
        <v>89</v>
      </c>
      <c r="B90" s="1" t="str">
        <f t="shared" si="4"/>
        <v>1</v>
      </c>
      <c r="C90" s="1" t="s">
        <v>398</v>
      </c>
      <c r="D90" s="1" t="str">
        <f t="shared" si="5"/>
        <v>C</v>
      </c>
      <c r="E90" s="1" t="s">
        <v>166</v>
      </c>
      <c r="F90" s="1" t="s">
        <v>372</v>
      </c>
      <c r="G90" s="1">
        <v>175</v>
      </c>
      <c r="H90" s="1">
        <v>68</v>
      </c>
      <c r="I90" s="1" t="s">
        <v>376</v>
      </c>
      <c r="J90" s="1" t="str">
        <f t="shared" si="6"/>
        <v/>
      </c>
      <c r="K90" s="9">
        <f t="shared" si="7"/>
        <v>22.204081632653061</v>
      </c>
      <c r="L90" s="1" t="str" cm="1">
        <f t="array" ref="L90">_xlfn.IFS(K90&gt;25,"肥満",K90&gt;=18.5,"普通",K90&lt;18.5,"低")</f>
        <v>普通</v>
      </c>
      <c r="M90" s="1" t="s">
        <v>511</v>
      </c>
    </row>
    <row r="91" spans="1:13" x14ac:dyDescent="0.4">
      <c r="A91" s="1">
        <v>90</v>
      </c>
      <c r="B91" s="1" t="str">
        <f t="shared" si="4"/>
        <v>1</v>
      </c>
      <c r="C91" s="1" t="s">
        <v>398</v>
      </c>
      <c r="D91" s="1" t="str">
        <f t="shared" si="5"/>
        <v>C</v>
      </c>
      <c r="E91" s="1" t="s">
        <v>167</v>
      </c>
      <c r="F91" s="1" t="s">
        <v>369</v>
      </c>
      <c r="G91" s="1">
        <v>158</v>
      </c>
      <c r="H91" s="1">
        <v>50</v>
      </c>
      <c r="I91" s="1" t="s">
        <v>371</v>
      </c>
      <c r="J91" s="1" t="str">
        <f t="shared" si="6"/>
        <v>再検査</v>
      </c>
      <c r="K91" s="9">
        <f t="shared" si="7"/>
        <v>20.028841531805796</v>
      </c>
      <c r="L91" s="1" t="str" cm="1">
        <f t="array" ref="L91">_xlfn.IFS(K91&gt;25,"肥満",K91&gt;=18.5,"普通",K91&lt;18.5,"低")</f>
        <v>普通</v>
      </c>
      <c r="M91" s="1" t="s">
        <v>511</v>
      </c>
    </row>
    <row r="92" spans="1:13" x14ac:dyDescent="0.4">
      <c r="A92" s="1">
        <v>90</v>
      </c>
      <c r="B92" s="1" t="str">
        <f t="shared" si="4"/>
        <v>1</v>
      </c>
      <c r="C92" s="1" t="s">
        <v>398</v>
      </c>
      <c r="D92" s="1" t="str">
        <f t="shared" si="5"/>
        <v>C</v>
      </c>
      <c r="E92" s="1" t="s">
        <v>379</v>
      </c>
      <c r="F92" s="1" t="s">
        <v>369</v>
      </c>
      <c r="G92" s="1">
        <v>145</v>
      </c>
      <c r="H92" s="1">
        <v>38</v>
      </c>
      <c r="I92" s="1" t="s">
        <v>76</v>
      </c>
      <c r="J92" s="1" t="str">
        <f t="shared" si="6"/>
        <v/>
      </c>
      <c r="K92" s="9">
        <f t="shared" si="7"/>
        <v>18.07372175980975</v>
      </c>
      <c r="L92" s="1" t="str" cm="1">
        <f t="array" ref="L92">_xlfn.IFS(K92&gt;25,"肥満",K92&gt;=18.5,"普通",K92&lt;18.5,"低")</f>
        <v>低</v>
      </c>
      <c r="M92" s="1" t="s">
        <v>511</v>
      </c>
    </row>
    <row r="93" spans="1:13" x14ac:dyDescent="0.4">
      <c r="A93" s="1">
        <v>91</v>
      </c>
      <c r="B93" s="1" t="str">
        <f t="shared" si="4"/>
        <v>2</v>
      </c>
      <c r="C93" s="1" t="s">
        <v>399</v>
      </c>
      <c r="D93" s="1" t="str">
        <f t="shared" si="5"/>
        <v>A</v>
      </c>
      <c r="E93" s="1" t="s">
        <v>168</v>
      </c>
      <c r="F93" s="1" t="s">
        <v>372</v>
      </c>
      <c r="G93" s="1">
        <v>178</v>
      </c>
      <c r="H93" s="1">
        <v>71</v>
      </c>
      <c r="I93" s="1" t="s">
        <v>378</v>
      </c>
      <c r="J93" s="1" t="str">
        <f t="shared" si="6"/>
        <v/>
      </c>
      <c r="K93" s="9">
        <f t="shared" si="7"/>
        <v>22.408786769347305</v>
      </c>
      <c r="L93" s="1" t="str" cm="1">
        <f t="array" ref="L93">_xlfn.IFS(K93&gt;25,"肥満",K93&gt;=18.5,"普通",K93&lt;18.5,"低")</f>
        <v>普通</v>
      </c>
      <c r="M93" s="1" t="s">
        <v>511</v>
      </c>
    </row>
    <row r="94" spans="1:13" x14ac:dyDescent="0.4">
      <c r="A94" s="1">
        <v>92</v>
      </c>
      <c r="B94" s="1" t="str">
        <f t="shared" si="4"/>
        <v>2</v>
      </c>
      <c r="C94" s="1" t="s">
        <v>399</v>
      </c>
      <c r="D94" s="1" t="str">
        <f t="shared" si="5"/>
        <v>A</v>
      </c>
      <c r="E94" s="1" t="s">
        <v>169</v>
      </c>
      <c r="F94" s="1" t="s">
        <v>369</v>
      </c>
      <c r="G94" s="1">
        <v>162</v>
      </c>
      <c r="H94" s="1">
        <v>54</v>
      </c>
      <c r="I94" s="1" t="s">
        <v>376</v>
      </c>
      <c r="J94" s="1" t="str">
        <f t="shared" si="6"/>
        <v/>
      </c>
      <c r="K94" s="9">
        <f t="shared" si="7"/>
        <v>20.576131687242793</v>
      </c>
      <c r="L94" s="1" t="str" cm="1">
        <f t="array" ref="L94">_xlfn.IFS(K94&gt;25,"肥満",K94&gt;=18.5,"普通",K94&lt;18.5,"低")</f>
        <v>普通</v>
      </c>
      <c r="M94" s="1" t="s">
        <v>511</v>
      </c>
    </row>
    <row r="95" spans="1:13" x14ac:dyDescent="0.4">
      <c r="A95" s="1">
        <v>93</v>
      </c>
      <c r="B95" s="1" t="str">
        <f t="shared" si="4"/>
        <v>2</v>
      </c>
      <c r="C95" s="1" t="s">
        <v>399</v>
      </c>
      <c r="D95" s="1" t="str">
        <f t="shared" si="5"/>
        <v>A</v>
      </c>
      <c r="E95" s="1" t="s">
        <v>170</v>
      </c>
      <c r="F95" s="1" t="s">
        <v>372</v>
      </c>
      <c r="G95" s="1">
        <v>173</v>
      </c>
      <c r="H95" s="1">
        <v>99</v>
      </c>
      <c r="I95" s="1" t="s">
        <v>371</v>
      </c>
      <c r="J95" s="1" t="str">
        <f t="shared" si="6"/>
        <v>再検査</v>
      </c>
      <c r="K95" s="9">
        <f t="shared" si="7"/>
        <v>33.078285275151188</v>
      </c>
      <c r="L95" s="1" t="str" cm="1">
        <f t="array" ref="L95">_xlfn.IFS(K95&gt;25,"肥満",K95&gt;=18.5,"普通",K95&lt;18.5,"低")</f>
        <v>肥満</v>
      </c>
      <c r="M95" s="1" t="s">
        <v>511</v>
      </c>
    </row>
    <row r="96" spans="1:13" x14ac:dyDescent="0.4">
      <c r="A96" s="1">
        <v>94</v>
      </c>
      <c r="B96" s="1" t="str">
        <f t="shared" si="4"/>
        <v>2</v>
      </c>
      <c r="C96" s="1" t="s">
        <v>399</v>
      </c>
      <c r="D96" s="1" t="str">
        <f t="shared" si="5"/>
        <v>A</v>
      </c>
      <c r="E96" s="1" t="s">
        <v>171</v>
      </c>
      <c r="F96" s="1" t="s">
        <v>369</v>
      </c>
      <c r="G96" s="1">
        <v>165</v>
      </c>
      <c r="H96" s="1">
        <v>57</v>
      </c>
      <c r="I96" s="1" t="s">
        <v>378</v>
      </c>
      <c r="J96" s="1" t="str">
        <f t="shared" si="6"/>
        <v/>
      </c>
      <c r="K96" s="9">
        <f t="shared" si="7"/>
        <v>20.936639118457304</v>
      </c>
      <c r="L96" s="1" t="str" cm="1">
        <f t="array" ref="L96">_xlfn.IFS(K96&gt;25,"肥満",K96&gt;=18.5,"普通",K96&lt;18.5,"低")</f>
        <v>普通</v>
      </c>
      <c r="M96" s="1" t="s">
        <v>511</v>
      </c>
    </row>
    <row r="97" spans="1:13" x14ac:dyDescent="0.4">
      <c r="A97" s="1">
        <v>95</v>
      </c>
      <c r="B97" s="1" t="str">
        <f t="shared" si="4"/>
        <v>2</v>
      </c>
      <c r="C97" s="1" t="s">
        <v>399</v>
      </c>
      <c r="D97" s="1" t="str">
        <f t="shared" si="5"/>
        <v>A</v>
      </c>
      <c r="E97" s="1" t="s">
        <v>172</v>
      </c>
      <c r="F97" s="1" t="s">
        <v>372</v>
      </c>
      <c r="G97" s="1">
        <v>177</v>
      </c>
      <c r="H97" s="1">
        <v>70</v>
      </c>
      <c r="I97" s="1" t="s">
        <v>376</v>
      </c>
      <c r="J97" s="1" t="str">
        <f t="shared" si="6"/>
        <v/>
      </c>
      <c r="K97" s="9">
        <f t="shared" si="7"/>
        <v>22.343515592581952</v>
      </c>
      <c r="L97" s="1" t="str" cm="1">
        <f t="array" ref="L97">_xlfn.IFS(K97&gt;25,"肥満",K97&gt;=18.5,"普通",K97&lt;18.5,"低")</f>
        <v>普通</v>
      </c>
      <c r="M97" s="1" t="s">
        <v>511</v>
      </c>
    </row>
    <row r="98" spans="1:13" x14ac:dyDescent="0.4">
      <c r="A98" s="1">
        <v>96</v>
      </c>
      <c r="B98" s="1" t="str">
        <f t="shared" si="4"/>
        <v>2</v>
      </c>
      <c r="C98" s="1" t="s">
        <v>399</v>
      </c>
      <c r="D98" s="1" t="str">
        <f t="shared" si="5"/>
        <v>A</v>
      </c>
      <c r="E98" s="1" t="s">
        <v>173</v>
      </c>
      <c r="F98" s="1" t="s">
        <v>369</v>
      </c>
      <c r="G98" s="1">
        <v>162</v>
      </c>
      <c r="H98" s="1">
        <v>54</v>
      </c>
      <c r="I98" s="1" t="s">
        <v>378</v>
      </c>
      <c r="J98" s="1" t="str">
        <f t="shared" si="6"/>
        <v/>
      </c>
      <c r="K98" s="9">
        <f t="shared" si="7"/>
        <v>20.576131687242793</v>
      </c>
      <c r="L98" s="1" t="str" cm="1">
        <f t="array" ref="L98">_xlfn.IFS(K98&gt;25,"肥満",K98&gt;=18.5,"普通",K98&lt;18.5,"低")</f>
        <v>普通</v>
      </c>
      <c r="M98" s="1" t="s">
        <v>511</v>
      </c>
    </row>
    <row r="99" spans="1:13" x14ac:dyDescent="0.4">
      <c r="A99" s="1">
        <v>97</v>
      </c>
      <c r="B99" s="1" t="str">
        <f t="shared" si="4"/>
        <v>2</v>
      </c>
      <c r="C99" s="1" t="s">
        <v>399</v>
      </c>
      <c r="D99" s="1" t="str">
        <f t="shared" si="5"/>
        <v>A</v>
      </c>
      <c r="E99" s="1" t="s">
        <v>174</v>
      </c>
      <c r="F99" s="1" t="s">
        <v>372</v>
      </c>
      <c r="G99" s="1">
        <v>180</v>
      </c>
      <c r="H99" s="1">
        <v>73</v>
      </c>
      <c r="I99" s="1" t="s">
        <v>371</v>
      </c>
      <c r="J99" s="1" t="str">
        <f t="shared" si="6"/>
        <v>再検査</v>
      </c>
      <c r="K99" s="9">
        <f t="shared" si="7"/>
        <v>22.530864197530864</v>
      </c>
      <c r="L99" s="1" t="str" cm="1">
        <f t="array" ref="L99">_xlfn.IFS(K99&gt;25,"肥満",K99&gt;=18.5,"普通",K99&lt;18.5,"低")</f>
        <v>普通</v>
      </c>
      <c r="M99" s="1" t="s">
        <v>511</v>
      </c>
    </row>
    <row r="100" spans="1:13" x14ac:dyDescent="0.4">
      <c r="A100" s="1">
        <v>98</v>
      </c>
      <c r="B100" s="1" t="str">
        <f t="shared" si="4"/>
        <v>2</v>
      </c>
      <c r="C100" s="1" t="s">
        <v>399</v>
      </c>
      <c r="D100" s="1" t="str">
        <f t="shared" si="5"/>
        <v>A</v>
      </c>
      <c r="E100" s="1" t="s">
        <v>175</v>
      </c>
      <c r="F100" s="1" t="s">
        <v>369</v>
      </c>
      <c r="G100" s="1">
        <v>158</v>
      </c>
      <c r="H100" s="1">
        <v>50</v>
      </c>
      <c r="I100" s="1" t="s">
        <v>376</v>
      </c>
      <c r="J100" s="1" t="str">
        <f t="shared" si="6"/>
        <v/>
      </c>
      <c r="K100" s="9">
        <f t="shared" si="7"/>
        <v>20.028841531805796</v>
      </c>
      <c r="L100" s="1" t="str" cm="1">
        <f t="array" ref="L100">_xlfn.IFS(K100&gt;25,"肥満",K100&gt;=18.5,"普通",K100&lt;18.5,"低")</f>
        <v>普通</v>
      </c>
      <c r="M100" s="1" t="s">
        <v>511</v>
      </c>
    </row>
    <row r="101" spans="1:13" x14ac:dyDescent="0.4">
      <c r="A101" s="1">
        <v>99</v>
      </c>
      <c r="B101" s="1" t="str">
        <f t="shared" si="4"/>
        <v>2</v>
      </c>
      <c r="C101" s="1" t="s">
        <v>399</v>
      </c>
      <c r="D101" s="1" t="str">
        <f t="shared" si="5"/>
        <v>A</v>
      </c>
      <c r="E101" s="1" t="s">
        <v>176</v>
      </c>
      <c r="F101" s="1" t="s">
        <v>372</v>
      </c>
      <c r="G101" s="1">
        <v>175</v>
      </c>
      <c r="H101" s="1">
        <v>68</v>
      </c>
      <c r="I101" s="1" t="s">
        <v>378</v>
      </c>
      <c r="J101" s="1" t="str">
        <f t="shared" si="6"/>
        <v/>
      </c>
      <c r="K101" s="9">
        <f t="shared" si="7"/>
        <v>22.204081632653061</v>
      </c>
      <c r="L101" s="1" t="str" cm="1">
        <f t="array" ref="L101">_xlfn.IFS(K101&gt;25,"肥満",K101&gt;=18.5,"普通",K101&lt;18.5,"低")</f>
        <v>普通</v>
      </c>
      <c r="M101" s="1" t="s">
        <v>511</v>
      </c>
    </row>
    <row r="102" spans="1:13" x14ac:dyDescent="0.4">
      <c r="A102" s="1">
        <v>100</v>
      </c>
      <c r="B102" s="1" t="str">
        <f t="shared" si="4"/>
        <v>2</v>
      </c>
      <c r="C102" s="1" t="s">
        <v>399</v>
      </c>
      <c r="D102" s="1" t="str">
        <f t="shared" si="5"/>
        <v>A</v>
      </c>
      <c r="E102" s="1" t="s">
        <v>177</v>
      </c>
      <c r="F102" s="1" t="s">
        <v>369</v>
      </c>
      <c r="G102" s="1">
        <v>165</v>
      </c>
      <c r="H102" s="1">
        <v>57</v>
      </c>
      <c r="I102" s="1" t="s">
        <v>371</v>
      </c>
      <c r="J102" s="1" t="str">
        <f t="shared" si="6"/>
        <v>再検査</v>
      </c>
      <c r="K102" s="9">
        <f t="shared" si="7"/>
        <v>20.936639118457304</v>
      </c>
      <c r="L102" s="1" t="str" cm="1">
        <f t="array" ref="L102">_xlfn.IFS(K102&gt;25,"肥満",K102&gt;=18.5,"普通",K102&lt;18.5,"低")</f>
        <v>普通</v>
      </c>
      <c r="M102" s="1" t="s">
        <v>511</v>
      </c>
    </row>
    <row r="103" spans="1:13" x14ac:dyDescent="0.4">
      <c r="A103" s="1">
        <v>101</v>
      </c>
      <c r="B103" s="1" t="str">
        <f t="shared" si="4"/>
        <v>2</v>
      </c>
      <c r="C103" s="1" t="s">
        <v>399</v>
      </c>
      <c r="D103" s="1" t="str">
        <f t="shared" si="5"/>
        <v>A</v>
      </c>
      <c r="E103" s="1" t="s">
        <v>178</v>
      </c>
      <c r="F103" s="1" t="s">
        <v>372</v>
      </c>
      <c r="G103" s="1">
        <v>182</v>
      </c>
      <c r="H103" s="1">
        <v>75</v>
      </c>
      <c r="I103" s="1" t="s">
        <v>376</v>
      </c>
      <c r="J103" s="1" t="str">
        <f t="shared" si="6"/>
        <v/>
      </c>
      <c r="K103" s="9">
        <f t="shared" si="7"/>
        <v>22.642192971863299</v>
      </c>
      <c r="L103" s="1" t="str" cm="1">
        <f t="array" ref="L103">_xlfn.IFS(K103&gt;25,"肥満",K103&gt;=18.5,"普通",K103&lt;18.5,"低")</f>
        <v>普通</v>
      </c>
      <c r="M103" s="1" t="s">
        <v>511</v>
      </c>
    </row>
    <row r="104" spans="1:13" x14ac:dyDescent="0.4">
      <c r="A104" s="1">
        <v>102</v>
      </c>
      <c r="B104" s="1" t="str">
        <f t="shared" si="4"/>
        <v>2</v>
      </c>
      <c r="C104" s="1" t="s">
        <v>399</v>
      </c>
      <c r="D104" s="1" t="str">
        <f t="shared" si="5"/>
        <v>A</v>
      </c>
      <c r="E104" s="1" t="s">
        <v>179</v>
      </c>
      <c r="F104" s="1" t="s">
        <v>369</v>
      </c>
      <c r="G104" s="1">
        <v>160</v>
      </c>
      <c r="H104" s="1">
        <v>70</v>
      </c>
      <c r="I104" s="1" t="s">
        <v>378</v>
      </c>
      <c r="J104" s="1" t="str">
        <f t="shared" si="6"/>
        <v/>
      </c>
      <c r="K104" s="9">
        <f t="shared" si="7"/>
        <v>27.343749999999996</v>
      </c>
      <c r="L104" s="1" t="str" cm="1">
        <f t="array" ref="L104">_xlfn.IFS(K104&gt;25,"肥満",K104&gt;=18.5,"普通",K104&lt;18.5,"低")</f>
        <v>肥満</v>
      </c>
      <c r="M104" s="1" t="s">
        <v>511</v>
      </c>
    </row>
    <row r="105" spans="1:13" x14ac:dyDescent="0.4">
      <c r="A105" s="1">
        <v>103</v>
      </c>
      <c r="B105" s="1" t="str">
        <f t="shared" si="4"/>
        <v>2</v>
      </c>
      <c r="C105" s="1" t="s">
        <v>399</v>
      </c>
      <c r="D105" s="1" t="str">
        <f t="shared" si="5"/>
        <v>A</v>
      </c>
      <c r="E105" s="1" t="s">
        <v>180</v>
      </c>
      <c r="F105" s="1" t="s">
        <v>372</v>
      </c>
      <c r="G105" s="1">
        <v>173</v>
      </c>
      <c r="H105" s="1">
        <v>66</v>
      </c>
      <c r="I105" s="1" t="s">
        <v>371</v>
      </c>
      <c r="J105" s="1" t="str">
        <f t="shared" si="6"/>
        <v>再検査</v>
      </c>
      <c r="K105" s="9">
        <f t="shared" si="7"/>
        <v>22.052190183434128</v>
      </c>
      <c r="L105" s="1" t="str" cm="1">
        <f t="array" ref="L105">_xlfn.IFS(K105&gt;25,"肥満",K105&gt;=18.5,"普通",K105&lt;18.5,"低")</f>
        <v>普通</v>
      </c>
      <c r="M105" s="1" t="s">
        <v>511</v>
      </c>
    </row>
    <row r="106" spans="1:13" x14ac:dyDescent="0.4">
      <c r="A106" s="1">
        <v>104</v>
      </c>
      <c r="B106" s="1" t="str">
        <f t="shared" si="4"/>
        <v>2</v>
      </c>
      <c r="C106" s="1" t="s">
        <v>399</v>
      </c>
      <c r="D106" s="1" t="str">
        <f t="shared" si="5"/>
        <v>A</v>
      </c>
      <c r="E106" s="1" t="s">
        <v>181</v>
      </c>
      <c r="F106" s="1" t="s">
        <v>369</v>
      </c>
      <c r="G106" s="1">
        <v>157</v>
      </c>
      <c r="H106" s="1">
        <v>49</v>
      </c>
      <c r="I106" s="1" t="s">
        <v>376</v>
      </c>
      <c r="J106" s="1" t="str">
        <f t="shared" si="6"/>
        <v/>
      </c>
      <c r="K106" s="9">
        <f t="shared" si="7"/>
        <v>19.879102600511175</v>
      </c>
      <c r="L106" s="1" t="str" cm="1">
        <f t="array" ref="L106">_xlfn.IFS(K106&gt;25,"肥満",K106&gt;=18.5,"普通",K106&lt;18.5,"低")</f>
        <v>普通</v>
      </c>
      <c r="M106" s="1" t="s">
        <v>511</v>
      </c>
    </row>
    <row r="107" spans="1:13" x14ac:dyDescent="0.4">
      <c r="A107" s="1">
        <v>105</v>
      </c>
      <c r="B107" s="1" t="str">
        <f t="shared" si="4"/>
        <v>2</v>
      </c>
      <c r="C107" s="1" t="s">
        <v>399</v>
      </c>
      <c r="D107" s="1" t="str">
        <f t="shared" si="5"/>
        <v>A</v>
      </c>
      <c r="E107" s="1" t="s">
        <v>182</v>
      </c>
      <c r="F107" s="1" t="s">
        <v>372</v>
      </c>
      <c r="G107" s="1">
        <v>178</v>
      </c>
      <c r="H107" s="1">
        <v>71</v>
      </c>
      <c r="I107" s="1" t="s">
        <v>378</v>
      </c>
      <c r="J107" s="1" t="str">
        <f t="shared" si="6"/>
        <v/>
      </c>
      <c r="K107" s="9">
        <f t="shared" si="7"/>
        <v>22.408786769347305</v>
      </c>
      <c r="L107" s="1" t="str" cm="1">
        <f t="array" ref="L107">_xlfn.IFS(K107&gt;25,"肥満",K107&gt;=18.5,"普通",K107&lt;18.5,"低")</f>
        <v>普通</v>
      </c>
      <c r="M107" s="1" t="s">
        <v>511</v>
      </c>
    </row>
    <row r="108" spans="1:13" x14ac:dyDescent="0.4">
      <c r="A108" s="1">
        <v>106</v>
      </c>
      <c r="B108" s="1" t="str">
        <f t="shared" si="4"/>
        <v>2</v>
      </c>
      <c r="C108" s="1" t="s">
        <v>399</v>
      </c>
      <c r="D108" s="1" t="str">
        <f t="shared" si="5"/>
        <v>A</v>
      </c>
      <c r="E108" s="1" t="s">
        <v>183</v>
      </c>
      <c r="F108" s="1" t="s">
        <v>369</v>
      </c>
      <c r="G108" s="1">
        <v>163</v>
      </c>
      <c r="H108" s="1">
        <v>55</v>
      </c>
      <c r="I108" s="1" t="s">
        <v>371</v>
      </c>
      <c r="J108" s="1" t="str">
        <f t="shared" si="6"/>
        <v>再検査</v>
      </c>
      <c r="K108" s="9">
        <f t="shared" si="7"/>
        <v>20.700816741315069</v>
      </c>
      <c r="L108" s="1" t="str" cm="1">
        <f t="array" ref="L108">_xlfn.IFS(K108&gt;25,"肥満",K108&gt;=18.5,"普通",K108&lt;18.5,"低")</f>
        <v>普通</v>
      </c>
      <c r="M108" s="1" t="s">
        <v>511</v>
      </c>
    </row>
    <row r="109" spans="1:13" x14ac:dyDescent="0.4">
      <c r="A109" s="1">
        <v>107</v>
      </c>
      <c r="B109" s="1" t="str">
        <f t="shared" si="4"/>
        <v>2</v>
      </c>
      <c r="C109" s="1" t="s">
        <v>399</v>
      </c>
      <c r="D109" s="1" t="str">
        <f t="shared" si="5"/>
        <v>A</v>
      </c>
      <c r="E109" s="1" t="s">
        <v>184</v>
      </c>
      <c r="F109" s="1" t="s">
        <v>372</v>
      </c>
      <c r="G109" s="1">
        <v>176</v>
      </c>
      <c r="H109" s="1">
        <v>69</v>
      </c>
      <c r="I109" s="1" t="s">
        <v>376</v>
      </c>
      <c r="J109" s="1" t="str">
        <f t="shared" si="6"/>
        <v/>
      </c>
      <c r="K109" s="9">
        <f t="shared" si="7"/>
        <v>22.275309917355372</v>
      </c>
      <c r="L109" s="1" t="str" cm="1">
        <f t="array" ref="L109">_xlfn.IFS(K109&gt;25,"肥満",K109&gt;=18.5,"普通",K109&lt;18.5,"低")</f>
        <v>普通</v>
      </c>
      <c r="M109" s="1" t="s">
        <v>511</v>
      </c>
    </row>
    <row r="110" spans="1:13" x14ac:dyDescent="0.4">
      <c r="A110" s="1">
        <v>108</v>
      </c>
      <c r="B110" s="1" t="str">
        <f t="shared" si="4"/>
        <v>2</v>
      </c>
      <c r="C110" s="1" t="s">
        <v>399</v>
      </c>
      <c r="D110" s="1" t="str">
        <f t="shared" si="5"/>
        <v>A</v>
      </c>
      <c r="E110" s="1" t="s">
        <v>185</v>
      </c>
      <c r="F110" s="1" t="s">
        <v>369</v>
      </c>
      <c r="G110" s="1">
        <v>159</v>
      </c>
      <c r="H110" s="1">
        <v>51</v>
      </c>
      <c r="I110" s="1" t="s">
        <v>378</v>
      </c>
      <c r="J110" s="1" t="str">
        <f t="shared" si="6"/>
        <v/>
      </c>
      <c r="K110" s="9">
        <f t="shared" si="7"/>
        <v>20.173252640322769</v>
      </c>
      <c r="L110" s="1" t="str" cm="1">
        <f t="array" ref="L110">_xlfn.IFS(K110&gt;25,"肥満",K110&gt;=18.5,"普通",K110&lt;18.5,"低")</f>
        <v>普通</v>
      </c>
      <c r="M110" s="1" t="s">
        <v>511</v>
      </c>
    </row>
    <row r="111" spans="1:13" x14ac:dyDescent="0.4">
      <c r="A111" s="1">
        <v>109</v>
      </c>
      <c r="B111" s="1" t="str">
        <f t="shared" si="4"/>
        <v>2</v>
      </c>
      <c r="C111" s="1" t="s">
        <v>399</v>
      </c>
      <c r="D111" s="1" t="str">
        <f t="shared" si="5"/>
        <v>A</v>
      </c>
      <c r="E111" s="1" t="s">
        <v>186</v>
      </c>
      <c r="F111" s="1" t="s">
        <v>372</v>
      </c>
      <c r="G111" s="1">
        <v>181</v>
      </c>
      <c r="H111" s="1">
        <v>74</v>
      </c>
      <c r="I111" s="1" t="s">
        <v>371</v>
      </c>
      <c r="J111" s="1" t="str">
        <f t="shared" si="6"/>
        <v>再検査</v>
      </c>
      <c r="K111" s="9">
        <f t="shared" si="7"/>
        <v>22.587833094227893</v>
      </c>
      <c r="L111" s="1" t="str" cm="1">
        <f t="array" ref="L111">_xlfn.IFS(K111&gt;25,"肥満",K111&gt;=18.5,"普通",K111&lt;18.5,"低")</f>
        <v>普通</v>
      </c>
      <c r="M111" s="1" t="s">
        <v>511</v>
      </c>
    </row>
    <row r="112" spans="1:13" x14ac:dyDescent="0.4">
      <c r="A112" s="1">
        <v>110</v>
      </c>
      <c r="B112" s="1" t="str">
        <f t="shared" si="4"/>
        <v>2</v>
      </c>
      <c r="C112" s="1" t="s">
        <v>399</v>
      </c>
      <c r="D112" s="1" t="str">
        <f t="shared" si="5"/>
        <v>A</v>
      </c>
      <c r="E112" s="1" t="s">
        <v>187</v>
      </c>
      <c r="F112" s="1" t="s">
        <v>369</v>
      </c>
      <c r="G112" s="1">
        <v>166</v>
      </c>
      <c r="H112" s="1">
        <v>58</v>
      </c>
      <c r="I112" s="1" t="s">
        <v>376</v>
      </c>
      <c r="J112" s="1" t="str">
        <f t="shared" si="6"/>
        <v/>
      </c>
      <c r="K112" s="9">
        <f t="shared" si="7"/>
        <v>21.048047612135289</v>
      </c>
      <c r="L112" s="1" t="str" cm="1">
        <f t="array" ref="L112">_xlfn.IFS(K112&gt;25,"肥満",K112&gt;=18.5,"普通",K112&lt;18.5,"低")</f>
        <v>普通</v>
      </c>
      <c r="M112" s="1" t="s">
        <v>511</v>
      </c>
    </row>
    <row r="113" spans="1:13" x14ac:dyDescent="0.4">
      <c r="A113" s="1">
        <v>111</v>
      </c>
      <c r="B113" s="1" t="str">
        <f t="shared" si="4"/>
        <v>2</v>
      </c>
      <c r="C113" s="1" t="s">
        <v>399</v>
      </c>
      <c r="D113" s="1" t="str">
        <f t="shared" si="5"/>
        <v>A</v>
      </c>
      <c r="E113" s="1" t="s">
        <v>188</v>
      </c>
      <c r="F113" s="1" t="s">
        <v>372</v>
      </c>
      <c r="G113" s="1">
        <v>174</v>
      </c>
      <c r="H113" s="1">
        <v>67</v>
      </c>
      <c r="I113" s="1" t="s">
        <v>378</v>
      </c>
      <c r="J113" s="1" t="str">
        <f t="shared" si="6"/>
        <v/>
      </c>
      <c r="K113" s="9">
        <f t="shared" si="7"/>
        <v>22.129739727837229</v>
      </c>
      <c r="L113" s="1" t="str" cm="1">
        <f t="array" ref="L113">_xlfn.IFS(K113&gt;25,"肥満",K113&gt;=18.5,"普通",K113&lt;18.5,"低")</f>
        <v>普通</v>
      </c>
      <c r="M113" s="1" t="s">
        <v>511</v>
      </c>
    </row>
    <row r="114" spans="1:13" x14ac:dyDescent="0.4">
      <c r="A114" s="1">
        <v>112</v>
      </c>
      <c r="B114" s="1" t="str">
        <f t="shared" si="4"/>
        <v>2</v>
      </c>
      <c r="C114" s="1" t="s">
        <v>399</v>
      </c>
      <c r="D114" s="1" t="str">
        <f t="shared" si="5"/>
        <v>A</v>
      </c>
      <c r="E114" s="1" t="s">
        <v>189</v>
      </c>
      <c r="F114" s="1" t="s">
        <v>369</v>
      </c>
      <c r="G114" s="1">
        <v>161</v>
      </c>
      <c r="H114" s="1">
        <v>70</v>
      </c>
      <c r="I114" s="1" t="s">
        <v>371</v>
      </c>
      <c r="J114" s="1" t="str">
        <f t="shared" si="6"/>
        <v>再検査</v>
      </c>
      <c r="K114" s="9">
        <f t="shared" si="7"/>
        <v>27.005130974885226</v>
      </c>
      <c r="L114" s="1" t="str" cm="1">
        <f t="array" ref="L114">_xlfn.IFS(K114&gt;25,"肥満",K114&gt;=18.5,"普通",K114&lt;18.5,"低")</f>
        <v>肥満</v>
      </c>
      <c r="M114" s="1" t="s">
        <v>511</v>
      </c>
    </row>
    <row r="115" spans="1:13" x14ac:dyDescent="0.4">
      <c r="A115" s="1">
        <v>113</v>
      </c>
      <c r="B115" s="1" t="str">
        <f t="shared" si="4"/>
        <v>2</v>
      </c>
      <c r="C115" s="1" t="s">
        <v>399</v>
      </c>
      <c r="D115" s="1" t="str">
        <f t="shared" si="5"/>
        <v>A</v>
      </c>
      <c r="E115" s="1" t="s">
        <v>190</v>
      </c>
      <c r="F115" s="1" t="s">
        <v>372</v>
      </c>
      <c r="G115" s="1">
        <v>179</v>
      </c>
      <c r="H115" s="1">
        <v>72</v>
      </c>
      <c r="I115" s="1" t="s">
        <v>376</v>
      </c>
      <c r="J115" s="1" t="str">
        <f t="shared" si="6"/>
        <v/>
      </c>
      <c r="K115" s="9">
        <f t="shared" si="7"/>
        <v>22.471208763771418</v>
      </c>
      <c r="L115" s="1" t="str" cm="1">
        <f t="array" ref="L115">_xlfn.IFS(K115&gt;25,"肥満",K115&gt;=18.5,"普通",K115&lt;18.5,"低")</f>
        <v>普通</v>
      </c>
      <c r="M115" s="1" t="s">
        <v>511</v>
      </c>
    </row>
    <row r="116" spans="1:13" x14ac:dyDescent="0.4">
      <c r="A116" s="1">
        <v>114</v>
      </c>
      <c r="B116" s="1" t="str">
        <f t="shared" si="4"/>
        <v>2</v>
      </c>
      <c r="C116" s="1" t="s">
        <v>399</v>
      </c>
      <c r="D116" s="1" t="str">
        <f t="shared" si="5"/>
        <v>A</v>
      </c>
      <c r="E116" s="1" t="s">
        <v>191</v>
      </c>
      <c r="F116" s="1" t="s">
        <v>369</v>
      </c>
      <c r="G116" s="1">
        <v>164</v>
      </c>
      <c r="H116" s="1">
        <v>56</v>
      </c>
      <c r="I116" s="1" t="s">
        <v>378</v>
      </c>
      <c r="J116" s="1" t="str">
        <f t="shared" si="6"/>
        <v/>
      </c>
      <c r="K116" s="9">
        <f t="shared" si="7"/>
        <v>20.820939916716245</v>
      </c>
      <c r="L116" s="1" t="str" cm="1">
        <f t="array" ref="L116">_xlfn.IFS(K116&gt;25,"肥満",K116&gt;=18.5,"普通",K116&lt;18.5,"低")</f>
        <v>普通</v>
      </c>
      <c r="M116" s="1" t="s">
        <v>511</v>
      </c>
    </row>
    <row r="117" spans="1:13" x14ac:dyDescent="0.4">
      <c r="A117" s="1">
        <v>115</v>
      </c>
      <c r="B117" s="1" t="str">
        <f t="shared" si="4"/>
        <v>2</v>
      </c>
      <c r="C117" s="1" t="s">
        <v>399</v>
      </c>
      <c r="D117" s="1" t="str">
        <f t="shared" si="5"/>
        <v>A</v>
      </c>
      <c r="E117" s="1" t="s">
        <v>192</v>
      </c>
      <c r="F117" s="1" t="s">
        <v>372</v>
      </c>
      <c r="G117" s="1">
        <v>172</v>
      </c>
      <c r="H117" s="1">
        <v>65</v>
      </c>
      <c r="I117" s="1" t="s">
        <v>371</v>
      </c>
      <c r="J117" s="1" t="str">
        <f t="shared" si="6"/>
        <v>再検査</v>
      </c>
      <c r="K117" s="9">
        <f t="shared" si="7"/>
        <v>21.971335857220122</v>
      </c>
      <c r="L117" s="1" t="str" cm="1">
        <f t="array" ref="L117">_xlfn.IFS(K117&gt;25,"肥満",K117&gt;=18.5,"普通",K117&lt;18.5,"低")</f>
        <v>普通</v>
      </c>
      <c r="M117" s="1" t="s">
        <v>511</v>
      </c>
    </row>
    <row r="118" spans="1:13" x14ac:dyDescent="0.4">
      <c r="A118" s="1">
        <v>116</v>
      </c>
      <c r="B118" s="1" t="str">
        <f t="shared" si="4"/>
        <v>2</v>
      </c>
      <c r="C118" s="1" t="s">
        <v>399</v>
      </c>
      <c r="D118" s="1" t="str">
        <f t="shared" si="5"/>
        <v>A</v>
      </c>
      <c r="E118" s="1" t="s">
        <v>193</v>
      </c>
      <c r="F118" s="1" t="s">
        <v>369</v>
      </c>
      <c r="G118" s="1">
        <v>156</v>
      </c>
      <c r="H118" s="1">
        <v>48</v>
      </c>
      <c r="I118" s="1" t="s">
        <v>376</v>
      </c>
      <c r="J118" s="1" t="str">
        <f t="shared" si="6"/>
        <v/>
      </c>
      <c r="K118" s="9">
        <f t="shared" si="7"/>
        <v>19.723865877712029</v>
      </c>
      <c r="L118" s="1" t="str" cm="1">
        <f t="array" ref="L118">_xlfn.IFS(K118&gt;25,"肥満",K118&gt;=18.5,"普通",K118&lt;18.5,"低")</f>
        <v>普通</v>
      </c>
      <c r="M118" s="1" t="s">
        <v>511</v>
      </c>
    </row>
    <row r="119" spans="1:13" x14ac:dyDescent="0.4">
      <c r="A119" s="1">
        <v>117</v>
      </c>
      <c r="B119" s="1" t="str">
        <f t="shared" si="4"/>
        <v>2</v>
      </c>
      <c r="C119" s="1" t="s">
        <v>399</v>
      </c>
      <c r="D119" s="1" t="str">
        <f t="shared" si="5"/>
        <v>A</v>
      </c>
      <c r="E119" s="1" t="s">
        <v>194</v>
      </c>
      <c r="F119" s="1" t="s">
        <v>372</v>
      </c>
      <c r="G119" s="1">
        <v>183</v>
      </c>
      <c r="H119" s="1">
        <v>76</v>
      </c>
      <c r="I119" s="1" t="s">
        <v>378</v>
      </c>
      <c r="J119" s="1" t="str">
        <f t="shared" si="6"/>
        <v/>
      </c>
      <c r="K119" s="9">
        <f t="shared" si="7"/>
        <v>22.694018931589476</v>
      </c>
      <c r="L119" s="1" t="str" cm="1">
        <f t="array" ref="L119">_xlfn.IFS(K119&gt;25,"肥満",K119&gt;=18.5,"普通",K119&lt;18.5,"低")</f>
        <v>普通</v>
      </c>
      <c r="M119" s="1" t="s">
        <v>511</v>
      </c>
    </row>
    <row r="120" spans="1:13" x14ac:dyDescent="0.4">
      <c r="A120" s="1">
        <v>118</v>
      </c>
      <c r="B120" s="1" t="str">
        <f t="shared" si="4"/>
        <v>2</v>
      </c>
      <c r="C120" s="1" t="s">
        <v>399</v>
      </c>
      <c r="D120" s="1" t="str">
        <f t="shared" si="5"/>
        <v>A</v>
      </c>
      <c r="E120" s="1" t="s">
        <v>195</v>
      </c>
      <c r="F120" s="1" t="s">
        <v>369</v>
      </c>
      <c r="G120" s="1">
        <v>167</v>
      </c>
      <c r="H120" s="1">
        <v>59</v>
      </c>
      <c r="I120" s="1" t="s">
        <v>371</v>
      </c>
      <c r="J120" s="1" t="str">
        <f t="shared" si="6"/>
        <v>再検査</v>
      </c>
      <c r="K120" s="9">
        <f t="shared" si="7"/>
        <v>21.155294202015131</v>
      </c>
      <c r="L120" s="1" t="str" cm="1">
        <f t="array" ref="L120">_xlfn.IFS(K120&gt;25,"肥満",K120&gt;=18.5,"普通",K120&lt;18.5,"低")</f>
        <v>普通</v>
      </c>
      <c r="M120" s="1" t="s">
        <v>511</v>
      </c>
    </row>
    <row r="121" spans="1:13" x14ac:dyDescent="0.4">
      <c r="A121" s="1">
        <v>119</v>
      </c>
      <c r="B121" s="1" t="str">
        <f t="shared" si="4"/>
        <v>2</v>
      </c>
      <c r="C121" s="1" t="s">
        <v>399</v>
      </c>
      <c r="D121" s="1" t="str">
        <f t="shared" si="5"/>
        <v>A</v>
      </c>
      <c r="E121" s="1" t="s">
        <v>196</v>
      </c>
      <c r="F121" s="1" t="s">
        <v>372</v>
      </c>
      <c r="G121" s="1">
        <v>170</v>
      </c>
      <c r="H121" s="1">
        <v>63</v>
      </c>
      <c r="I121" s="1" t="s">
        <v>376</v>
      </c>
      <c r="J121" s="1" t="str">
        <f t="shared" si="6"/>
        <v/>
      </c>
      <c r="K121" s="9">
        <f t="shared" si="7"/>
        <v>21.79930795847751</v>
      </c>
      <c r="L121" s="1" t="str" cm="1">
        <f t="array" ref="L121">_xlfn.IFS(K121&gt;25,"肥満",K121&gt;=18.5,"普通",K121&lt;18.5,"低")</f>
        <v>普通</v>
      </c>
      <c r="M121" s="1" t="s">
        <v>511</v>
      </c>
    </row>
    <row r="122" spans="1:13" x14ac:dyDescent="0.4">
      <c r="A122" s="1">
        <v>120</v>
      </c>
      <c r="B122" s="1" t="str">
        <f t="shared" si="4"/>
        <v>2</v>
      </c>
      <c r="C122" s="1" t="s">
        <v>399</v>
      </c>
      <c r="D122" s="1" t="str">
        <f t="shared" si="5"/>
        <v>A</v>
      </c>
      <c r="E122" s="1" t="s">
        <v>197</v>
      </c>
      <c r="F122" s="1" t="s">
        <v>369</v>
      </c>
      <c r="G122" s="1">
        <v>155</v>
      </c>
      <c r="H122" s="1">
        <v>47</v>
      </c>
      <c r="I122" s="1" t="s">
        <v>378</v>
      </c>
      <c r="J122" s="1" t="str">
        <f t="shared" si="6"/>
        <v/>
      </c>
      <c r="K122" s="9">
        <f t="shared" si="7"/>
        <v>19.562955254942764</v>
      </c>
      <c r="L122" s="1" t="str" cm="1">
        <f t="array" ref="L122">_xlfn.IFS(K122&gt;25,"肥満",K122&gt;=18.5,"普通",K122&lt;18.5,"低")</f>
        <v>普通</v>
      </c>
      <c r="M122" s="1" t="s">
        <v>511</v>
      </c>
    </row>
    <row r="123" spans="1:13" x14ac:dyDescent="0.4">
      <c r="A123" s="1">
        <v>121</v>
      </c>
      <c r="B123" s="1" t="str">
        <f t="shared" si="4"/>
        <v>2</v>
      </c>
      <c r="C123" s="1" t="s">
        <v>400</v>
      </c>
      <c r="D123" s="1" t="str">
        <f t="shared" si="5"/>
        <v>B</v>
      </c>
      <c r="E123" s="1" t="s">
        <v>198</v>
      </c>
      <c r="F123" s="1" t="s">
        <v>372</v>
      </c>
      <c r="G123" s="1">
        <v>178</v>
      </c>
      <c r="H123" s="1">
        <v>88</v>
      </c>
      <c r="I123" s="1" t="s">
        <v>371</v>
      </c>
      <c r="J123" s="1" t="str">
        <f t="shared" si="6"/>
        <v>再検査</v>
      </c>
      <c r="K123" s="9">
        <f t="shared" si="7"/>
        <v>27.774270925388208</v>
      </c>
      <c r="L123" s="1" t="str" cm="1">
        <f t="array" ref="L123">_xlfn.IFS(K123&gt;25,"肥満",K123&gt;=18.5,"普通",K123&lt;18.5,"低")</f>
        <v>肥満</v>
      </c>
      <c r="M123" s="1" t="s">
        <v>511</v>
      </c>
    </row>
    <row r="124" spans="1:13" x14ac:dyDescent="0.4">
      <c r="A124" s="1">
        <v>122</v>
      </c>
      <c r="B124" s="1" t="str">
        <f t="shared" si="4"/>
        <v>2</v>
      </c>
      <c r="C124" s="1" t="s">
        <v>400</v>
      </c>
      <c r="D124" s="1" t="str">
        <f t="shared" si="5"/>
        <v>B</v>
      </c>
      <c r="E124" s="1" t="s">
        <v>199</v>
      </c>
      <c r="F124" s="1" t="s">
        <v>369</v>
      </c>
      <c r="G124" s="1">
        <v>168</v>
      </c>
      <c r="H124" s="1">
        <v>60</v>
      </c>
      <c r="I124" s="1" t="s">
        <v>376</v>
      </c>
      <c r="J124" s="1" t="str">
        <f t="shared" si="6"/>
        <v/>
      </c>
      <c r="K124" s="9">
        <f t="shared" si="7"/>
        <v>21.258503401360546</v>
      </c>
      <c r="L124" s="1" t="str" cm="1">
        <f t="array" ref="L124">_xlfn.IFS(K124&gt;25,"肥満",K124&gt;=18.5,"普通",K124&lt;18.5,"低")</f>
        <v>普通</v>
      </c>
      <c r="M124" s="1" t="s">
        <v>511</v>
      </c>
    </row>
    <row r="125" spans="1:13" x14ac:dyDescent="0.4">
      <c r="A125" s="1">
        <v>123</v>
      </c>
      <c r="B125" s="1" t="str">
        <f t="shared" si="4"/>
        <v>2</v>
      </c>
      <c r="C125" s="1" t="s">
        <v>400</v>
      </c>
      <c r="D125" s="1" t="str">
        <f t="shared" si="5"/>
        <v>B</v>
      </c>
      <c r="E125" s="1" t="s">
        <v>200</v>
      </c>
      <c r="F125" s="1" t="s">
        <v>372</v>
      </c>
      <c r="G125" s="1">
        <v>175</v>
      </c>
      <c r="H125" s="1">
        <v>68</v>
      </c>
      <c r="I125" s="1" t="s">
        <v>378</v>
      </c>
      <c r="J125" s="1" t="str">
        <f t="shared" si="6"/>
        <v/>
      </c>
      <c r="K125" s="9">
        <f t="shared" si="7"/>
        <v>22.204081632653061</v>
      </c>
      <c r="L125" s="1" t="str" cm="1">
        <f t="array" ref="L125">_xlfn.IFS(K125&gt;25,"肥満",K125&gt;=18.5,"普通",K125&lt;18.5,"低")</f>
        <v>普通</v>
      </c>
      <c r="M125" s="1" t="s">
        <v>511</v>
      </c>
    </row>
    <row r="126" spans="1:13" x14ac:dyDescent="0.4">
      <c r="A126" s="1">
        <v>124</v>
      </c>
      <c r="B126" s="1" t="str">
        <f t="shared" si="4"/>
        <v>2</v>
      </c>
      <c r="C126" s="1" t="s">
        <v>400</v>
      </c>
      <c r="D126" s="1" t="str">
        <f t="shared" si="5"/>
        <v>B</v>
      </c>
      <c r="E126" s="1" t="s">
        <v>201</v>
      </c>
      <c r="F126" s="1" t="s">
        <v>369</v>
      </c>
      <c r="G126" s="1">
        <v>154</v>
      </c>
      <c r="H126" s="1">
        <v>46</v>
      </c>
      <c r="I126" s="1" t="s">
        <v>371</v>
      </c>
      <c r="J126" s="1" t="str">
        <f t="shared" si="6"/>
        <v>再検査</v>
      </c>
      <c r="K126" s="9">
        <f t="shared" si="7"/>
        <v>19.396188227357058</v>
      </c>
      <c r="L126" s="1" t="str" cm="1">
        <f t="array" ref="L126">_xlfn.IFS(K126&gt;25,"肥満",K126&gt;=18.5,"普通",K126&lt;18.5,"低")</f>
        <v>普通</v>
      </c>
      <c r="M126" s="1" t="s">
        <v>385</v>
      </c>
    </row>
    <row r="127" spans="1:13" x14ac:dyDescent="0.4">
      <c r="A127" s="1">
        <v>125</v>
      </c>
      <c r="B127" s="1" t="str">
        <f t="shared" si="4"/>
        <v>2</v>
      </c>
      <c r="C127" s="1" t="s">
        <v>400</v>
      </c>
      <c r="D127" s="1" t="str">
        <f t="shared" si="5"/>
        <v>B</v>
      </c>
      <c r="E127" s="1" t="s">
        <v>202</v>
      </c>
      <c r="F127" s="1" t="s">
        <v>372</v>
      </c>
      <c r="G127" s="1">
        <v>180</v>
      </c>
      <c r="H127" s="1">
        <v>73</v>
      </c>
      <c r="I127" s="1" t="s">
        <v>376</v>
      </c>
      <c r="J127" s="1" t="str">
        <f t="shared" si="6"/>
        <v/>
      </c>
      <c r="K127" s="9">
        <f t="shared" si="7"/>
        <v>22.530864197530864</v>
      </c>
      <c r="L127" s="1" t="str" cm="1">
        <f t="array" ref="L127">_xlfn.IFS(K127&gt;25,"肥満",K127&gt;=18.5,"普通",K127&lt;18.5,"低")</f>
        <v>普通</v>
      </c>
      <c r="M127" s="1" t="s">
        <v>511</v>
      </c>
    </row>
    <row r="128" spans="1:13" x14ac:dyDescent="0.4">
      <c r="A128" s="1">
        <v>126</v>
      </c>
      <c r="B128" s="1" t="str">
        <f t="shared" si="4"/>
        <v>2</v>
      </c>
      <c r="C128" s="1" t="s">
        <v>400</v>
      </c>
      <c r="D128" s="1" t="str">
        <f t="shared" si="5"/>
        <v>B</v>
      </c>
      <c r="E128" s="1" t="s">
        <v>203</v>
      </c>
      <c r="F128" s="1" t="s">
        <v>369</v>
      </c>
      <c r="G128" s="1">
        <v>163</v>
      </c>
      <c r="H128" s="1">
        <v>55</v>
      </c>
      <c r="I128" s="1" t="s">
        <v>378</v>
      </c>
      <c r="J128" s="1" t="str">
        <f t="shared" si="6"/>
        <v/>
      </c>
      <c r="K128" s="9">
        <f t="shared" si="7"/>
        <v>20.700816741315069</v>
      </c>
      <c r="L128" s="1" t="str" cm="1">
        <f t="array" ref="L128">_xlfn.IFS(K128&gt;25,"肥満",K128&gt;=18.5,"普通",K128&lt;18.5,"低")</f>
        <v>普通</v>
      </c>
      <c r="M128" s="1" t="s">
        <v>511</v>
      </c>
    </row>
    <row r="129" spans="1:13" x14ac:dyDescent="0.4">
      <c r="A129" s="1">
        <v>127</v>
      </c>
      <c r="B129" s="1" t="str">
        <f t="shared" si="4"/>
        <v>2</v>
      </c>
      <c r="C129" s="1" t="s">
        <v>400</v>
      </c>
      <c r="D129" s="1" t="str">
        <f t="shared" si="5"/>
        <v>B</v>
      </c>
      <c r="E129" s="1" t="s">
        <v>204</v>
      </c>
      <c r="F129" s="1" t="s">
        <v>372</v>
      </c>
      <c r="G129" s="1">
        <v>176</v>
      </c>
      <c r="H129" s="1">
        <v>69</v>
      </c>
      <c r="I129" s="1" t="s">
        <v>371</v>
      </c>
      <c r="J129" s="1" t="str">
        <f t="shared" si="6"/>
        <v>再検査</v>
      </c>
      <c r="K129" s="9">
        <f t="shared" si="7"/>
        <v>22.275309917355372</v>
      </c>
      <c r="L129" s="1" t="str" cm="1">
        <f t="array" ref="L129">_xlfn.IFS(K129&gt;25,"肥満",K129&gt;=18.5,"普通",K129&lt;18.5,"低")</f>
        <v>普通</v>
      </c>
      <c r="M129" s="1" t="s">
        <v>511</v>
      </c>
    </row>
    <row r="130" spans="1:13" x14ac:dyDescent="0.4">
      <c r="A130" s="1">
        <v>128</v>
      </c>
      <c r="B130" s="1" t="str">
        <f t="shared" ref="B130:B193" si="8">LEFT(C130,1)</f>
        <v>2</v>
      </c>
      <c r="C130" s="1" t="s">
        <v>400</v>
      </c>
      <c r="D130" s="1" t="str">
        <f t="shared" ref="D130:D193" si="9">RIGHT(C130,1)</f>
        <v>B</v>
      </c>
      <c r="E130" s="1" t="s">
        <v>205</v>
      </c>
      <c r="F130" s="1" t="s">
        <v>369</v>
      </c>
      <c r="G130" s="1">
        <v>159</v>
      </c>
      <c r="H130" s="1">
        <v>65</v>
      </c>
      <c r="I130" s="1" t="s">
        <v>376</v>
      </c>
      <c r="J130" s="1" t="str">
        <f t="shared" ref="J130:J193" si="10">IF(I130="C","再検査","")</f>
        <v/>
      </c>
      <c r="K130" s="9">
        <f t="shared" si="7"/>
        <v>25.711008267078039</v>
      </c>
      <c r="L130" s="1" t="str" cm="1">
        <f t="array" ref="L130">_xlfn.IFS(K130&gt;25,"肥満",K130&gt;=18.5,"普通",K130&lt;18.5,"低")</f>
        <v>肥満</v>
      </c>
      <c r="M130" s="1" t="s">
        <v>391</v>
      </c>
    </row>
    <row r="131" spans="1:13" x14ac:dyDescent="0.4">
      <c r="A131" s="1">
        <v>129</v>
      </c>
      <c r="B131" s="1" t="str">
        <f t="shared" si="8"/>
        <v>2</v>
      </c>
      <c r="C131" s="1" t="s">
        <v>400</v>
      </c>
      <c r="D131" s="1" t="str">
        <f t="shared" si="9"/>
        <v>B</v>
      </c>
      <c r="E131" s="1" t="s">
        <v>206</v>
      </c>
      <c r="F131" s="1" t="s">
        <v>372</v>
      </c>
      <c r="G131" s="1">
        <v>182</v>
      </c>
      <c r="H131" s="1">
        <v>75</v>
      </c>
      <c r="I131" s="1" t="s">
        <v>378</v>
      </c>
      <c r="J131" s="1" t="str">
        <f t="shared" si="10"/>
        <v/>
      </c>
      <c r="K131" s="9">
        <f t="shared" ref="K131:K194" si="11">H131/(G131/100)^2</f>
        <v>22.642192971863299</v>
      </c>
      <c r="L131" s="1" t="str" cm="1">
        <f t="array" ref="L131">_xlfn.IFS(K131&gt;25,"肥満",K131&gt;=18.5,"普通",K131&lt;18.5,"低")</f>
        <v>普通</v>
      </c>
      <c r="M131" s="1" t="s">
        <v>511</v>
      </c>
    </row>
    <row r="132" spans="1:13" x14ac:dyDescent="0.4">
      <c r="A132" s="1">
        <v>130</v>
      </c>
      <c r="B132" s="1" t="str">
        <f t="shared" si="8"/>
        <v>2</v>
      </c>
      <c r="C132" s="1" t="s">
        <v>400</v>
      </c>
      <c r="D132" s="1" t="str">
        <f t="shared" si="9"/>
        <v>B</v>
      </c>
      <c r="E132" s="1" t="s">
        <v>207</v>
      </c>
      <c r="F132" s="1" t="s">
        <v>369</v>
      </c>
      <c r="G132" s="1">
        <v>166</v>
      </c>
      <c r="H132" s="1">
        <v>58</v>
      </c>
      <c r="I132" s="1" t="s">
        <v>371</v>
      </c>
      <c r="J132" s="1" t="str">
        <f t="shared" si="10"/>
        <v>再検査</v>
      </c>
      <c r="K132" s="9">
        <f t="shared" si="11"/>
        <v>21.048047612135289</v>
      </c>
      <c r="L132" s="1" t="str" cm="1">
        <f t="array" ref="L132">_xlfn.IFS(K132&gt;25,"肥満",K132&gt;=18.5,"普通",K132&lt;18.5,"低")</f>
        <v>普通</v>
      </c>
      <c r="M132" s="1" t="s">
        <v>511</v>
      </c>
    </row>
    <row r="133" spans="1:13" x14ac:dyDescent="0.4">
      <c r="A133" s="1">
        <v>131</v>
      </c>
      <c r="B133" s="1" t="str">
        <f t="shared" si="8"/>
        <v>2</v>
      </c>
      <c r="C133" s="1" t="s">
        <v>400</v>
      </c>
      <c r="D133" s="1" t="str">
        <f t="shared" si="9"/>
        <v>B</v>
      </c>
      <c r="E133" s="1" t="s">
        <v>208</v>
      </c>
      <c r="F133" s="1" t="s">
        <v>372</v>
      </c>
      <c r="G133" s="1">
        <v>173</v>
      </c>
      <c r="H133" s="1">
        <v>66</v>
      </c>
      <c r="I133" s="1" t="s">
        <v>376</v>
      </c>
      <c r="J133" s="1" t="str">
        <f t="shared" si="10"/>
        <v/>
      </c>
      <c r="K133" s="9">
        <f t="shared" si="11"/>
        <v>22.052190183434128</v>
      </c>
      <c r="L133" s="1" t="str" cm="1">
        <f t="array" ref="L133">_xlfn.IFS(K133&gt;25,"肥満",K133&gt;=18.5,"普通",K133&lt;18.5,"低")</f>
        <v>普通</v>
      </c>
      <c r="M133" s="1" t="s">
        <v>511</v>
      </c>
    </row>
    <row r="134" spans="1:13" x14ac:dyDescent="0.4">
      <c r="A134" s="1">
        <v>132</v>
      </c>
      <c r="B134" s="1" t="str">
        <f t="shared" si="8"/>
        <v>2</v>
      </c>
      <c r="C134" s="1" t="s">
        <v>400</v>
      </c>
      <c r="D134" s="1" t="str">
        <f t="shared" si="9"/>
        <v>B</v>
      </c>
      <c r="E134" s="1" t="s">
        <v>209</v>
      </c>
      <c r="F134" s="1" t="s">
        <v>369</v>
      </c>
      <c r="G134" s="1">
        <v>157</v>
      </c>
      <c r="H134" s="1">
        <v>49</v>
      </c>
      <c r="I134" s="1" t="s">
        <v>378</v>
      </c>
      <c r="J134" s="1" t="str">
        <f t="shared" si="10"/>
        <v/>
      </c>
      <c r="K134" s="9">
        <f t="shared" si="11"/>
        <v>19.879102600511175</v>
      </c>
      <c r="L134" s="1" t="str" cm="1">
        <f t="array" ref="L134">_xlfn.IFS(K134&gt;25,"肥満",K134&gt;=18.5,"普通",K134&lt;18.5,"低")</f>
        <v>普通</v>
      </c>
      <c r="M134" s="1" t="s">
        <v>511</v>
      </c>
    </row>
    <row r="135" spans="1:13" x14ac:dyDescent="0.4">
      <c r="A135" s="1">
        <v>133</v>
      </c>
      <c r="B135" s="1" t="str">
        <f t="shared" si="8"/>
        <v>2</v>
      </c>
      <c r="C135" s="1" t="s">
        <v>400</v>
      </c>
      <c r="D135" s="1" t="str">
        <f t="shared" si="9"/>
        <v>B</v>
      </c>
      <c r="E135" s="1" t="s">
        <v>210</v>
      </c>
      <c r="F135" s="1" t="s">
        <v>372</v>
      </c>
      <c r="G135" s="1">
        <v>179</v>
      </c>
      <c r="H135" s="1">
        <v>72</v>
      </c>
      <c r="I135" s="1" t="s">
        <v>371</v>
      </c>
      <c r="J135" s="1" t="str">
        <f t="shared" si="10"/>
        <v>再検査</v>
      </c>
      <c r="K135" s="9">
        <f t="shared" si="11"/>
        <v>22.471208763771418</v>
      </c>
      <c r="L135" s="1" t="str" cm="1">
        <f t="array" ref="L135">_xlfn.IFS(K135&gt;25,"肥満",K135&gt;=18.5,"普通",K135&lt;18.5,"低")</f>
        <v>普通</v>
      </c>
      <c r="M135" s="1" t="s">
        <v>511</v>
      </c>
    </row>
    <row r="136" spans="1:13" x14ac:dyDescent="0.4">
      <c r="A136" s="1">
        <v>134</v>
      </c>
      <c r="B136" s="1" t="str">
        <f t="shared" si="8"/>
        <v>2</v>
      </c>
      <c r="C136" s="1" t="s">
        <v>400</v>
      </c>
      <c r="D136" s="1" t="str">
        <f t="shared" si="9"/>
        <v>B</v>
      </c>
      <c r="E136" s="1" t="s">
        <v>211</v>
      </c>
      <c r="F136" s="1" t="s">
        <v>369</v>
      </c>
      <c r="G136" s="1">
        <v>162</v>
      </c>
      <c r="H136" s="1">
        <v>54</v>
      </c>
      <c r="I136" s="1" t="s">
        <v>376</v>
      </c>
      <c r="J136" s="1" t="str">
        <f t="shared" si="10"/>
        <v/>
      </c>
      <c r="K136" s="9">
        <f t="shared" si="11"/>
        <v>20.576131687242793</v>
      </c>
      <c r="L136" s="1" t="str" cm="1">
        <f t="array" ref="L136">_xlfn.IFS(K136&gt;25,"肥満",K136&gt;=18.5,"普通",K136&lt;18.5,"低")</f>
        <v>普通</v>
      </c>
      <c r="M136" s="1" t="s">
        <v>511</v>
      </c>
    </row>
    <row r="137" spans="1:13" x14ac:dyDescent="0.4">
      <c r="A137" s="1">
        <v>135</v>
      </c>
      <c r="B137" s="1" t="str">
        <f t="shared" si="8"/>
        <v>2</v>
      </c>
      <c r="C137" s="1" t="s">
        <v>400</v>
      </c>
      <c r="D137" s="1" t="str">
        <f t="shared" si="9"/>
        <v>B</v>
      </c>
      <c r="E137" s="1" t="s">
        <v>212</v>
      </c>
      <c r="F137" s="1" t="s">
        <v>372</v>
      </c>
      <c r="G137" s="1">
        <v>174</v>
      </c>
      <c r="H137" s="1">
        <v>67</v>
      </c>
      <c r="I137" s="1" t="s">
        <v>378</v>
      </c>
      <c r="J137" s="1" t="str">
        <f t="shared" si="10"/>
        <v/>
      </c>
      <c r="K137" s="9">
        <f t="shared" si="11"/>
        <v>22.129739727837229</v>
      </c>
      <c r="L137" s="1" t="str" cm="1">
        <f t="array" ref="L137">_xlfn.IFS(K137&gt;25,"肥満",K137&gt;=18.5,"普通",K137&lt;18.5,"低")</f>
        <v>普通</v>
      </c>
      <c r="M137" s="1" t="s">
        <v>511</v>
      </c>
    </row>
    <row r="138" spans="1:13" x14ac:dyDescent="0.4">
      <c r="A138" s="1">
        <v>136</v>
      </c>
      <c r="B138" s="1" t="str">
        <f t="shared" si="8"/>
        <v>2</v>
      </c>
      <c r="C138" s="1" t="s">
        <v>400</v>
      </c>
      <c r="D138" s="1" t="str">
        <f t="shared" si="9"/>
        <v>B</v>
      </c>
      <c r="E138" s="1" t="s">
        <v>213</v>
      </c>
      <c r="F138" s="1" t="s">
        <v>369</v>
      </c>
      <c r="G138" s="1">
        <v>160</v>
      </c>
      <c r="H138" s="1">
        <v>52</v>
      </c>
      <c r="I138" s="1" t="s">
        <v>371</v>
      </c>
      <c r="J138" s="1" t="str">
        <f t="shared" si="10"/>
        <v>再検査</v>
      </c>
      <c r="K138" s="9">
        <f t="shared" si="11"/>
        <v>20.312499999999996</v>
      </c>
      <c r="L138" s="1" t="str" cm="1">
        <f t="array" ref="L138">_xlfn.IFS(K138&gt;25,"肥満",K138&gt;=18.5,"普通",K138&lt;18.5,"低")</f>
        <v>普通</v>
      </c>
      <c r="M138" s="1" t="s">
        <v>511</v>
      </c>
    </row>
    <row r="139" spans="1:13" x14ac:dyDescent="0.4">
      <c r="A139" s="1">
        <v>137</v>
      </c>
      <c r="B139" s="1" t="str">
        <f t="shared" si="8"/>
        <v>2</v>
      </c>
      <c r="C139" s="1" t="s">
        <v>400</v>
      </c>
      <c r="D139" s="1" t="str">
        <f t="shared" si="9"/>
        <v>B</v>
      </c>
      <c r="E139" s="1" t="s">
        <v>214</v>
      </c>
      <c r="F139" s="1" t="s">
        <v>372</v>
      </c>
      <c r="G139" s="1">
        <v>181</v>
      </c>
      <c r="H139" s="1">
        <v>74</v>
      </c>
      <c r="I139" s="1" t="s">
        <v>376</v>
      </c>
      <c r="J139" s="1" t="str">
        <f t="shared" si="10"/>
        <v/>
      </c>
      <c r="K139" s="9">
        <f t="shared" si="11"/>
        <v>22.587833094227893</v>
      </c>
      <c r="L139" s="1" t="str" cm="1">
        <f t="array" ref="L139">_xlfn.IFS(K139&gt;25,"肥満",K139&gt;=18.5,"普通",K139&lt;18.5,"低")</f>
        <v>普通</v>
      </c>
      <c r="M139" s="1" t="s">
        <v>511</v>
      </c>
    </row>
    <row r="140" spans="1:13" x14ac:dyDescent="0.4">
      <c r="A140" s="1">
        <v>138</v>
      </c>
      <c r="B140" s="1" t="str">
        <f t="shared" si="8"/>
        <v>2</v>
      </c>
      <c r="C140" s="1" t="s">
        <v>400</v>
      </c>
      <c r="D140" s="1" t="str">
        <f t="shared" si="9"/>
        <v>B</v>
      </c>
      <c r="E140" s="1" t="s">
        <v>215</v>
      </c>
      <c r="F140" s="1" t="s">
        <v>369</v>
      </c>
      <c r="G140" s="1">
        <v>165</v>
      </c>
      <c r="H140" s="1">
        <v>57</v>
      </c>
      <c r="I140" s="1" t="s">
        <v>378</v>
      </c>
      <c r="J140" s="1" t="str">
        <f t="shared" si="10"/>
        <v/>
      </c>
      <c r="K140" s="9">
        <f t="shared" si="11"/>
        <v>20.936639118457304</v>
      </c>
      <c r="L140" s="1" t="str" cm="1">
        <f t="array" ref="L140">_xlfn.IFS(K140&gt;25,"肥満",K140&gt;=18.5,"普通",K140&lt;18.5,"低")</f>
        <v>普通</v>
      </c>
      <c r="M140" s="1" t="s">
        <v>511</v>
      </c>
    </row>
    <row r="141" spans="1:13" x14ac:dyDescent="0.4">
      <c r="A141" s="1">
        <v>139</v>
      </c>
      <c r="B141" s="1" t="str">
        <f t="shared" si="8"/>
        <v>2</v>
      </c>
      <c r="C141" s="1" t="s">
        <v>400</v>
      </c>
      <c r="D141" s="1" t="str">
        <f t="shared" si="9"/>
        <v>B</v>
      </c>
      <c r="E141" s="1" t="s">
        <v>216</v>
      </c>
      <c r="F141" s="1" t="s">
        <v>372</v>
      </c>
      <c r="G141" s="1">
        <v>177</v>
      </c>
      <c r="H141" s="1">
        <v>70</v>
      </c>
      <c r="I141" s="1" t="s">
        <v>371</v>
      </c>
      <c r="J141" s="1" t="str">
        <f t="shared" si="10"/>
        <v>再検査</v>
      </c>
      <c r="K141" s="9">
        <f t="shared" si="11"/>
        <v>22.343515592581952</v>
      </c>
      <c r="L141" s="1" t="str" cm="1">
        <f t="array" ref="L141">_xlfn.IFS(K141&gt;25,"肥満",K141&gt;=18.5,"普通",K141&lt;18.5,"低")</f>
        <v>普通</v>
      </c>
      <c r="M141" s="1" t="s">
        <v>511</v>
      </c>
    </row>
    <row r="142" spans="1:13" x14ac:dyDescent="0.4">
      <c r="A142" s="1">
        <v>140</v>
      </c>
      <c r="B142" s="1" t="str">
        <f t="shared" si="8"/>
        <v>2</v>
      </c>
      <c r="C142" s="1" t="s">
        <v>400</v>
      </c>
      <c r="D142" s="1" t="str">
        <f t="shared" si="9"/>
        <v>B</v>
      </c>
      <c r="E142" s="1" t="s">
        <v>217</v>
      </c>
      <c r="F142" s="1" t="s">
        <v>369</v>
      </c>
      <c r="G142" s="1">
        <v>158</v>
      </c>
      <c r="H142" s="1">
        <v>50</v>
      </c>
      <c r="I142" s="1" t="s">
        <v>376</v>
      </c>
      <c r="J142" s="1" t="str">
        <f t="shared" si="10"/>
        <v/>
      </c>
      <c r="K142" s="9">
        <f t="shared" si="11"/>
        <v>20.028841531805796</v>
      </c>
      <c r="L142" s="1" t="str" cm="1">
        <f t="array" ref="L142">_xlfn.IFS(K142&gt;25,"肥満",K142&gt;=18.5,"普通",K142&lt;18.5,"低")</f>
        <v>普通</v>
      </c>
      <c r="M142" s="1" t="s">
        <v>511</v>
      </c>
    </row>
    <row r="143" spans="1:13" x14ac:dyDescent="0.4">
      <c r="A143" s="1">
        <v>141</v>
      </c>
      <c r="B143" s="1" t="str">
        <f t="shared" si="8"/>
        <v>2</v>
      </c>
      <c r="C143" s="1" t="s">
        <v>400</v>
      </c>
      <c r="D143" s="1" t="str">
        <f t="shared" si="9"/>
        <v>B</v>
      </c>
      <c r="E143" s="1" t="s">
        <v>218</v>
      </c>
      <c r="F143" s="1" t="s">
        <v>372</v>
      </c>
      <c r="G143" s="1">
        <v>175</v>
      </c>
      <c r="H143" s="1">
        <v>68</v>
      </c>
      <c r="I143" s="1" t="s">
        <v>378</v>
      </c>
      <c r="J143" s="1" t="str">
        <f t="shared" si="10"/>
        <v/>
      </c>
      <c r="K143" s="9">
        <f t="shared" si="11"/>
        <v>22.204081632653061</v>
      </c>
      <c r="L143" s="1" t="str" cm="1">
        <f t="array" ref="L143">_xlfn.IFS(K143&gt;25,"肥満",K143&gt;=18.5,"普通",K143&lt;18.5,"低")</f>
        <v>普通</v>
      </c>
      <c r="M143" s="1" t="s">
        <v>511</v>
      </c>
    </row>
    <row r="144" spans="1:13" x14ac:dyDescent="0.4">
      <c r="A144" s="1">
        <v>142</v>
      </c>
      <c r="B144" s="1" t="str">
        <f t="shared" si="8"/>
        <v>2</v>
      </c>
      <c r="C144" s="1" t="s">
        <v>400</v>
      </c>
      <c r="D144" s="1" t="str">
        <f t="shared" si="9"/>
        <v>B</v>
      </c>
      <c r="E144" s="1" t="s">
        <v>219</v>
      </c>
      <c r="F144" s="1" t="s">
        <v>369</v>
      </c>
      <c r="G144" s="1">
        <v>161</v>
      </c>
      <c r="H144" s="1">
        <v>53</v>
      </c>
      <c r="I144" s="1" t="s">
        <v>371</v>
      </c>
      <c r="J144" s="1" t="str">
        <f t="shared" si="10"/>
        <v>再検査</v>
      </c>
      <c r="K144" s="9">
        <f t="shared" si="11"/>
        <v>20.446742023841672</v>
      </c>
      <c r="L144" s="1" t="str" cm="1">
        <f t="array" ref="L144">_xlfn.IFS(K144&gt;25,"肥満",K144&gt;=18.5,"普通",K144&lt;18.5,"低")</f>
        <v>普通</v>
      </c>
      <c r="M144" s="1" t="s">
        <v>511</v>
      </c>
    </row>
    <row r="145" spans="1:13" x14ac:dyDescent="0.4">
      <c r="A145" s="1">
        <v>143</v>
      </c>
      <c r="B145" s="1" t="str">
        <f t="shared" si="8"/>
        <v>2</v>
      </c>
      <c r="C145" s="1" t="s">
        <v>400</v>
      </c>
      <c r="D145" s="1" t="str">
        <f t="shared" si="9"/>
        <v>B</v>
      </c>
      <c r="E145" s="1" t="s">
        <v>220</v>
      </c>
      <c r="F145" s="1" t="s">
        <v>372</v>
      </c>
      <c r="G145" s="1">
        <v>180</v>
      </c>
      <c r="H145" s="1">
        <v>73</v>
      </c>
      <c r="I145" s="1" t="s">
        <v>376</v>
      </c>
      <c r="J145" s="1" t="str">
        <f t="shared" si="10"/>
        <v/>
      </c>
      <c r="K145" s="9">
        <f t="shared" si="11"/>
        <v>22.530864197530864</v>
      </c>
      <c r="L145" s="1" t="str" cm="1">
        <f t="array" ref="L145">_xlfn.IFS(K145&gt;25,"肥満",K145&gt;=18.5,"普通",K145&lt;18.5,"低")</f>
        <v>普通</v>
      </c>
      <c r="M145" s="1" t="s">
        <v>511</v>
      </c>
    </row>
    <row r="146" spans="1:13" x14ac:dyDescent="0.4">
      <c r="A146" s="1">
        <v>144</v>
      </c>
      <c r="B146" s="1" t="str">
        <f t="shared" si="8"/>
        <v>2</v>
      </c>
      <c r="C146" s="1" t="s">
        <v>400</v>
      </c>
      <c r="D146" s="1" t="str">
        <f t="shared" si="9"/>
        <v>B</v>
      </c>
      <c r="E146" s="1" t="s">
        <v>221</v>
      </c>
      <c r="F146" s="1" t="s">
        <v>369</v>
      </c>
      <c r="G146" s="1">
        <v>156</v>
      </c>
      <c r="H146" s="1">
        <v>48</v>
      </c>
      <c r="I146" s="1" t="s">
        <v>378</v>
      </c>
      <c r="J146" s="1" t="str">
        <f t="shared" si="10"/>
        <v/>
      </c>
      <c r="K146" s="9">
        <f t="shared" si="11"/>
        <v>19.723865877712029</v>
      </c>
      <c r="L146" s="1" t="str" cm="1">
        <f t="array" ref="L146">_xlfn.IFS(K146&gt;25,"肥満",K146&gt;=18.5,"普通",K146&lt;18.5,"低")</f>
        <v>普通</v>
      </c>
      <c r="M146" s="1" t="s">
        <v>511</v>
      </c>
    </row>
    <row r="147" spans="1:13" x14ac:dyDescent="0.4">
      <c r="A147" s="1">
        <v>145</v>
      </c>
      <c r="B147" s="1" t="str">
        <f t="shared" si="8"/>
        <v>2</v>
      </c>
      <c r="C147" s="1" t="s">
        <v>400</v>
      </c>
      <c r="D147" s="1" t="str">
        <f t="shared" si="9"/>
        <v>B</v>
      </c>
      <c r="E147" s="1" t="s">
        <v>222</v>
      </c>
      <c r="F147" s="1" t="s">
        <v>372</v>
      </c>
      <c r="G147" s="1">
        <v>172</v>
      </c>
      <c r="H147" s="1">
        <v>65</v>
      </c>
      <c r="I147" s="1" t="s">
        <v>371</v>
      </c>
      <c r="J147" s="1" t="str">
        <f t="shared" si="10"/>
        <v>再検査</v>
      </c>
      <c r="K147" s="9">
        <f t="shared" si="11"/>
        <v>21.971335857220122</v>
      </c>
      <c r="L147" s="1" t="str" cm="1">
        <f t="array" ref="L147">_xlfn.IFS(K147&gt;25,"肥満",K147&gt;=18.5,"普通",K147&lt;18.5,"低")</f>
        <v>普通</v>
      </c>
      <c r="M147" s="1" t="s">
        <v>511</v>
      </c>
    </row>
    <row r="148" spans="1:13" x14ac:dyDescent="0.4">
      <c r="A148" s="1">
        <v>146</v>
      </c>
      <c r="B148" s="1" t="str">
        <f t="shared" si="8"/>
        <v>2</v>
      </c>
      <c r="C148" s="1" t="s">
        <v>400</v>
      </c>
      <c r="D148" s="1" t="str">
        <f t="shared" si="9"/>
        <v>B</v>
      </c>
      <c r="E148" s="1" t="s">
        <v>223</v>
      </c>
      <c r="F148" s="1" t="s">
        <v>369</v>
      </c>
      <c r="G148" s="1">
        <v>164</v>
      </c>
      <c r="H148" s="1">
        <v>56</v>
      </c>
      <c r="I148" s="1" t="s">
        <v>376</v>
      </c>
      <c r="J148" s="1" t="str">
        <f t="shared" si="10"/>
        <v/>
      </c>
      <c r="K148" s="9">
        <f t="shared" si="11"/>
        <v>20.820939916716245</v>
      </c>
      <c r="L148" s="1" t="str" cm="1">
        <f t="array" ref="L148">_xlfn.IFS(K148&gt;25,"肥満",K148&gt;=18.5,"普通",K148&lt;18.5,"低")</f>
        <v>普通</v>
      </c>
      <c r="M148" s="1" t="s">
        <v>511</v>
      </c>
    </row>
    <row r="149" spans="1:13" x14ac:dyDescent="0.4">
      <c r="A149" s="1">
        <v>147</v>
      </c>
      <c r="B149" s="1" t="str">
        <f t="shared" si="8"/>
        <v>2</v>
      </c>
      <c r="C149" s="1" t="s">
        <v>400</v>
      </c>
      <c r="D149" s="1" t="str">
        <f t="shared" si="9"/>
        <v>B</v>
      </c>
      <c r="E149" s="1" t="s">
        <v>224</v>
      </c>
      <c r="F149" s="1" t="s">
        <v>372</v>
      </c>
      <c r="G149" s="1">
        <v>178</v>
      </c>
      <c r="H149" s="1">
        <v>71</v>
      </c>
      <c r="I149" s="1" t="s">
        <v>378</v>
      </c>
      <c r="J149" s="1" t="str">
        <f t="shared" si="10"/>
        <v/>
      </c>
      <c r="K149" s="9">
        <f t="shared" si="11"/>
        <v>22.408786769347305</v>
      </c>
      <c r="L149" s="1" t="str" cm="1">
        <f t="array" ref="L149">_xlfn.IFS(K149&gt;25,"肥満",K149&gt;=18.5,"普通",K149&lt;18.5,"低")</f>
        <v>普通</v>
      </c>
      <c r="M149" s="1" t="s">
        <v>511</v>
      </c>
    </row>
    <row r="150" spans="1:13" x14ac:dyDescent="0.4">
      <c r="A150" s="1">
        <v>148</v>
      </c>
      <c r="B150" s="1" t="str">
        <f t="shared" si="8"/>
        <v>2</v>
      </c>
      <c r="C150" s="1" t="s">
        <v>400</v>
      </c>
      <c r="D150" s="1" t="str">
        <f t="shared" si="9"/>
        <v>B</v>
      </c>
      <c r="E150" s="1" t="s">
        <v>225</v>
      </c>
      <c r="F150" s="1" t="s">
        <v>369</v>
      </c>
      <c r="G150" s="1">
        <v>167</v>
      </c>
      <c r="H150" s="1">
        <v>59</v>
      </c>
      <c r="I150" s="1" t="s">
        <v>371</v>
      </c>
      <c r="J150" s="1" t="str">
        <f t="shared" si="10"/>
        <v>再検査</v>
      </c>
      <c r="K150" s="9">
        <f t="shared" si="11"/>
        <v>21.155294202015131</v>
      </c>
      <c r="L150" s="1" t="str" cm="1">
        <f t="array" ref="L150">_xlfn.IFS(K150&gt;25,"肥満",K150&gt;=18.5,"普通",K150&lt;18.5,"低")</f>
        <v>普通</v>
      </c>
      <c r="M150" s="1" t="s">
        <v>511</v>
      </c>
    </row>
    <row r="151" spans="1:13" x14ac:dyDescent="0.4">
      <c r="A151" s="1">
        <v>149</v>
      </c>
      <c r="B151" s="1" t="str">
        <f t="shared" si="8"/>
        <v>2</v>
      </c>
      <c r="C151" s="1" t="s">
        <v>400</v>
      </c>
      <c r="D151" s="1" t="str">
        <f t="shared" si="9"/>
        <v>B</v>
      </c>
      <c r="E151" s="1" t="s">
        <v>226</v>
      </c>
      <c r="F151" s="1" t="s">
        <v>372</v>
      </c>
      <c r="G151" s="1">
        <v>176</v>
      </c>
      <c r="H151" s="1">
        <v>69</v>
      </c>
      <c r="I151" s="1" t="s">
        <v>376</v>
      </c>
      <c r="J151" s="1" t="str">
        <f t="shared" si="10"/>
        <v/>
      </c>
      <c r="K151" s="9">
        <f t="shared" si="11"/>
        <v>22.275309917355372</v>
      </c>
      <c r="L151" s="1" t="str" cm="1">
        <f t="array" ref="L151">_xlfn.IFS(K151&gt;25,"肥満",K151&gt;=18.5,"普通",K151&lt;18.5,"低")</f>
        <v>普通</v>
      </c>
      <c r="M151" s="1" t="s">
        <v>511</v>
      </c>
    </row>
    <row r="152" spans="1:13" x14ac:dyDescent="0.4">
      <c r="A152" s="1">
        <v>150</v>
      </c>
      <c r="B152" s="1" t="str">
        <f t="shared" si="8"/>
        <v>2</v>
      </c>
      <c r="C152" s="1" t="s">
        <v>400</v>
      </c>
      <c r="D152" s="1" t="str">
        <f t="shared" si="9"/>
        <v>B</v>
      </c>
      <c r="E152" s="1" t="s">
        <v>227</v>
      </c>
      <c r="F152" s="1" t="s">
        <v>369</v>
      </c>
      <c r="G152" s="1">
        <v>155</v>
      </c>
      <c r="H152" s="1">
        <v>47</v>
      </c>
      <c r="I152" s="1" t="s">
        <v>378</v>
      </c>
      <c r="J152" s="1" t="str">
        <f t="shared" si="10"/>
        <v/>
      </c>
      <c r="K152" s="9">
        <f t="shared" si="11"/>
        <v>19.562955254942764</v>
      </c>
      <c r="L152" s="1" t="str" cm="1">
        <f t="array" ref="L152">_xlfn.IFS(K152&gt;25,"肥満",K152&gt;=18.5,"普通",K152&lt;18.5,"低")</f>
        <v>普通</v>
      </c>
      <c r="M152" s="1" t="s">
        <v>511</v>
      </c>
    </row>
    <row r="153" spans="1:13" x14ac:dyDescent="0.4">
      <c r="A153" s="1">
        <v>151</v>
      </c>
      <c r="B153" s="1" t="str">
        <f t="shared" si="8"/>
        <v>2</v>
      </c>
      <c r="C153" s="1" t="s">
        <v>401</v>
      </c>
      <c r="D153" s="1" t="str">
        <f t="shared" si="9"/>
        <v>C</v>
      </c>
      <c r="E153" s="1" t="s">
        <v>228</v>
      </c>
      <c r="F153" s="1" t="s">
        <v>372</v>
      </c>
      <c r="G153" s="1">
        <v>183</v>
      </c>
      <c r="H153" s="1">
        <v>76</v>
      </c>
      <c r="I153" s="1" t="s">
        <v>371</v>
      </c>
      <c r="J153" s="1" t="str">
        <f t="shared" si="10"/>
        <v>再検査</v>
      </c>
      <c r="K153" s="9">
        <f t="shared" si="11"/>
        <v>22.694018931589476</v>
      </c>
      <c r="L153" s="1" t="str" cm="1">
        <f t="array" ref="L153">_xlfn.IFS(K153&gt;25,"肥満",K153&gt;=18.5,"普通",K153&lt;18.5,"低")</f>
        <v>普通</v>
      </c>
      <c r="M153" s="1" t="s">
        <v>511</v>
      </c>
    </row>
    <row r="154" spans="1:13" x14ac:dyDescent="0.4">
      <c r="A154" s="1">
        <v>152</v>
      </c>
      <c r="B154" s="1" t="str">
        <f t="shared" si="8"/>
        <v>2</v>
      </c>
      <c r="C154" s="1" t="s">
        <v>401</v>
      </c>
      <c r="D154" s="1" t="str">
        <f t="shared" si="9"/>
        <v>C</v>
      </c>
      <c r="E154" s="1" t="s">
        <v>229</v>
      </c>
      <c r="F154" s="1" t="s">
        <v>369</v>
      </c>
      <c r="G154" s="1">
        <v>168</v>
      </c>
      <c r="H154" s="1">
        <v>60</v>
      </c>
      <c r="I154" s="1" t="s">
        <v>376</v>
      </c>
      <c r="J154" s="1" t="str">
        <f t="shared" si="10"/>
        <v/>
      </c>
      <c r="K154" s="9">
        <f t="shared" si="11"/>
        <v>21.258503401360546</v>
      </c>
      <c r="L154" s="1" t="str" cm="1">
        <f t="array" ref="L154">_xlfn.IFS(K154&gt;25,"肥満",K154&gt;=18.5,"普通",K154&lt;18.5,"低")</f>
        <v>普通</v>
      </c>
      <c r="M154" s="1" t="s">
        <v>390</v>
      </c>
    </row>
    <row r="155" spans="1:13" x14ac:dyDescent="0.4">
      <c r="A155" s="1">
        <v>153</v>
      </c>
      <c r="B155" s="1" t="str">
        <f t="shared" si="8"/>
        <v>2</v>
      </c>
      <c r="C155" s="1" t="s">
        <v>401</v>
      </c>
      <c r="D155" s="1" t="str">
        <f t="shared" si="9"/>
        <v>C</v>
      </c>
      <c r="E155" s="1" t="s">
        <v>230</v>
      </c>
      <c r="F155" s="1" t="s">
        <v>372</v>
      </c>
      <c r="G155" s="1">
        <v>171</v>
      </c>
      <c r="H155" s="1">
        <v>80</v>
      </c>
      <c r="I155" s="1" t="s">
        <v>378</v>
      </c>
      <c r="J155" s="1" t="str">
        <f t="shared" si="10"/>
        <v/>
      </c>
      <c r="K155" s="9">
        <f t="shared" si="11"/>
        <v>27.358845456721728</v>
      </c>
      <c r="L155" s="1" t="str" cm="1">
        <f t="array" ref="L155">_xlfn.IFS(K155&gt;25,"肥満",K155&gt;=18.5,"普通",K155&lt;18.5,"低")</f>
        <v>肥満</v>
      </c>
      <c r="M155" s="1" t="s">
        <v>511</v>
      </c>
    </row>
    <row r="156" spans="1:13" x14ac:dyDescent="0.4">
      <c r="A156" s="1">
        <v>154</v>
      </c>
      <c r="B156" s="1" t="str">
        <f t="shared" si="8"/>
        <v>2</v>
      </c>
      <c r="C156" s="1" t="s">
        <v>401</v>
      </c>
      <c r="D156" s="1" t="str">
        <f t="shared" si="9"/>
        <v>C</v>
      </c>
      <c r="E156" s="1" t="s">
        <v>231</v>
      </c>
      <c r="F156" s="1" t="s">
        <v>369</v>
      </c>
      <c r="G156" s="1">
        <v>159</v>
      </c>
      <c r="H156" s="1">
        <v>45</v>
      </c>
      <c r="I156" s="1" t="s">
        <v>371</v>
      </c>
      <c r="J156" s="1" t="str">
        <f t="shared" si="10"/>
        <v>再検査</v>
      </c>
      <c r="K156" s="9">
        <f t="shared" si="11"/>
        <v>17.799928800284796</v>
      </c>
      <c r="L156" s="1" t="str" cm="1">
        <f t="array" ref="L156">_xlfn.IFS(K156&gt;25,"肥満",K156&gt;=18.5,"普通",K156&lt;18.5,"低")</f>
        <v>低</v>
      </c>
      <c r="M156" s="1" t="s">
        <v>511</v>
      </c>
    </row>
    <row r="157" spans="1:13" x14ac:dyDescent="0.4">
      <c r="A157" s="1">
        <v>155</v>
      </c>
      <c r="B157" s="1" t="str">
        <f t="shared" si="8"/>
        <v>2</v>
      </c>
      <c r="C157" s="1" t="s">
        <v>401</v>
      </c>
      <c r="D157" s="1" t="str">
        <f t="shared" si="9"/>
        <v>C</v>
      </c>
      <c r="E157" s="1" t="s">
        <v>232</v>
      </c>
      <c r="F157" s="1" t="s">
        <v>372</v>
      </c>
      <c r="G157" s="1">
        <v>179</v>
      </c>
      <c r="H157" s="1">
        <v>72</v>
      </c>
      <c r="I157" s="1" t="s">
        <v>376</v>
      </c>
      <c r="J157" s="1" t="str">
        <f t="shared" si="10"/>
        <v/>
      </c>
      <c r="K157" s="9">
        <f t="shared" si="11"/>
        <v>22.471208763771418</v>
      </c>
      <c r="L157" s="1" t="str" cm="1">
        <f t="array" ref="L157">_xlfn.IFS(K157&gt;25,"肥満",K157&gt;=18.5,"普通",K157&lt;18.5,"低")</f>
        <v>普通</v>
      </c>
      <c r="M157" s="1" t="s">
        <v>511</v>
      </c>
    </row>
    <row r="158" spans="1:13" x14ac:dyDescent="0.4">
      <c r="A158" s="1">
        <v>156</v>
      </c>
      <c r="B158" s="1" t="str">
        <f t="shared" si="8"/>
        <v>2</v>
      </c>
      <c r="C158" s="1" t="s">
        <v>401</v>
      </c>
      <c r="D158" s="1" t="str">
        <f t="shared" si="9"/>
        <v>C</v>
      </c>
      <c r="E158" s="1" t="s">
        <v>233</v>
      </c>
      <c r="F158" s="1" t="s">
        <v>369</v>
      </c>
      <c r="G158" s="1">
        <v>163</v>
      </c>
      <c r="H158" s="1">
        <v>55</v>
      </c>
      <c r="I158" s="1" t="s">
        <v>378</v>
      </c>
      <c r="J158" s="1" t="str">
        <f t="shared" si="10"/>
        <v/>
      </c>
      <c r="K158" s="9">
        <f t="shared" si="11"/>
        <v>20.700816741315069</v>
      </c>
      <c r="L158" s="1" t="str" cm="1">
        <f t="array" ref="L158">_xlfn.IFS(K158&gt;25,"肥満",K158&gt;=18.5,"普通",K158&lt;18.5,"低")</f>
        <v>普通</v>
      </c>
      <c r="M158" s="1" t="s">
        <v>511</v>
      </c>
    </row>
    <row r="159" spans="1:13" x14ac:dyDescent="0.4">
      <c r="A159" s="1">
        <v>157</v>
      </c>
      <c r="B159" s="1" t="str">
        <f t="shared" si="8"/>
        <v>2</v>
      </c>
      <c r="C159" s="1" t="s">
        <v>401</v>
      </c>
      <c r="D159" s="1" t="str">
        <f t="shared" si="9"/>
        <v>C</v>
      </c>
      <c r="E159" s="1" t="s">
        <v>234</v>
      </c>
      <c r="F159" s="1" t="s">
        <v>372</v>
      </c>
      <c r="G159" s="1">
        <v>174</v>
      </c>
      <c r="H159" s="1">
        <v>67</v>
      </c>
      <c r="I159" s="1" t="s">
        <v>371</v>
      </c>
      <c r="J159" s="1" t="str">
        <f t="shared" si="10"/>
        <v>再検査</v>
      </c>
      <c r="K159" s="9">
        <f t="shared" si="11"/>
        <v>22.129739727837229</v>
      </c>
      <c r="L159" s="1" t="str" cm="1">
        <f t="array" ref="L159">_xlfn.IFS(K159&gt;25,"肥満",K159&gt;=18.5,"普通",K159&lt;18.5,"低")</f>
        <v>普通</v>
      </c>
      <c r="M159" s="1" t="s">
        <v>511</v>
      </c>
    </row>
    <row r="160" spans="1:13" x14ac:dyDescent="0.4">
      <c r="A160" s="1">
        <v>158</v>
      </c>
      <c r="B160" s="1" t="str">
        <f t="shared" si="8"/>
        <v>2</v>
      </c>
      <c r="C160" s="1" t="s">
        <v>401</v>
      </c>
      <c r="D160" s="1" t="str">
        <f t="shared" si="9"/>
        <v>C</v>
      </c>
      <c r="E160" s="1" t="s">
        <v>235</v>
      </c>
      <c r="F160" s="1" t="s">
        <v>369</v>
      </c>
      <c r="G160" s="1">
        <v>157</v>
      </c>
      <c r="H160" s="1">
        <v>49</v>
      </c>
      <c r="I160" s="1" t="s">
        <v>376</v>
      </c>
      <c r="J160" s="1" t="str">
        <f t="shared" si="10"/>
        <v/>
      </c>
      <c r="K160" s="9">
        <f t="shared" si="11"/>
        <v>19.879102600511175</v>
      </c>
      <c r="L160" s="1" t="str" cm="1">
        <f t="array" ref="L160">_xlfn.IFS(K160&gt;25,"肥満",K160&gt;=18.5,"普通",K160&lt;18.5,"低")</f>
        <v>普通</v>
      </c>
      <c r="M160" s="1" t="s">
        <v>511</v>
      </c>
    </row>
    <row r="161" spans="1:13" x14ac:dyDescent="0.4">
      <c r="A161" s="1">
        <v>159</v>
      </c>
      <c r="B161" s="1" t="str">
        <f t="shared" si="8"/>
        <v>2</v>
      </c>
      <c r="C161" s="1" t="s">
        <v>401</v>
      </c>
      <c r="D161" s="1" t="str">
        <f t="shared" si="9"/>
        <v>C</v>
      </c>
      <c r="E161" s="1" t="s">
        <v>236</v>
      </c>
      <c r="F161" s="1" t="s">
        <v>372</v>
      </c>
      <c r="G161" s="1">
        <v>182</v>
      </c>
      <c r="H161" s="1">
        <v>75</v>
      </c>
      <c r="I161" s="1" t="s">
        <v>378</v>
      </c>
      <c r="J161" s="1" t="str">
        <f t="shared" si="10"/>
        <v/>
      </c>
      <c r="K161" s="9">
        <f t="shared" si="11"/>
        <v>22.642192971863299</v>
      </c>
      <c r="L161" s="1" t="str" cm="1">
        <f t="array" ref="L161">_xlfn.IFS(K161&gt;25,"肥満",K161&gt;=18.5,"普通",K161&lt;18.5,"低")</f>
        <v>普通</v>
      </c>
      <c r="M161" s="1" t="s">
        <v>511</v>
      </c>
    </row>
    <row r="162" spans="1:13" x14ac:dyDescent="0.4">
      <c r="A162" s="1">
        <v>160</v>
      </c>
      <c r="B162" s="1" t="str">
        <f t="shared" si="8"/>
        <v>2</v>
      </c>
      <c r="C162" s="1" t="s">
        <v>401</v>
      </c>
      <c r="D162" s="1" t="str">
        <f t="shared" si="9"/>
        <v>C</v>
      </c>
      <c r="E162" s="1" t="s">
        <v>237</v>
      </c>
      <c r="F162" s="1" t="s">
        <v>369</v>
      </c>
      <c r="G162" s="1">
        <v>165</v>
      </c>
      <c r="H162" s="1">
        <v>57</v>
      </c>
      <c r="I162" s="1" t="s">
        <v>371</v>
      </c>
      <c r="J162" s="1" t="str">
        <f t="shared" si="10"/>
        <v>再検査</v>
      </c>
      <c r="K162" s="9">
        <f t="shared" si="11"/>
        <v>20.936639118457304</v>
      </c>
      <c r="L162" s="1" t="str" cm="1">
        <f t="array" ref="L162">_xlfn.IFS(K162&gt;25,"肥満",K162&gt;=18.5,"普通",K162&lt;18.5,"低")</f>
        <v>普通</v>
      </c>
      <c r="M162" s="1" t="s">
        <v>511</v>
      </c>
    </row>
    <row r="163" spans="1:13" x14ac:dyDescent="0.4">
      <c r="A163" s="1">
        <v>161</v>
      </c>
      <c r="B163" s="1" t="str">
        <f t="shared" si="8"/>
        <v>2</v>
      </c>
      <c r="C163" s="1" t="s">
        <v>401</v>
      </c>
      <c r="D163" s="1" t="str">
        <f t="shared" si="9"/>
        <v>C</v>
      </c>
      <c r="E163" s="1" t="s">
        <v>238</v>
      </c>
      <c r="F163" s="1" t="s">
        <v>372</v>
      </c>
      <c r="G163" s="1">
        <v>173</v>
      </c>
      <c r="H163" s="1">
        <v>66</v>
      </c>
      <c r="I163" s="1" t="s">
        <v>376</v>
      </c>
      <c r="J163" s="1" t="str">
        <f t="shared" si="10"/>
        <v/>
      </c>
      <c r="K163" s="9">
        <f t="shared" si="11"/>
        <v>22.052190183434128</v>
      </c>
      <c r="L163" s="1" t="str" cm="1">
        <f t="array" ref="L163">_xlfn.IFS(K163&gt;25,"肥満",K163&gt;=18.5,"普通",K163&lt;18.5,"低")</f>
        <v>普通</v>
      </c>
      <c r="M163" s="1" t="s">
        <v>511</v>
      </c>
    </row>
    <row r="164" spans="1:13" x14ac:dyDescent="0.4">
      <c r="A164" s="1">
        <v>162</v>
      </c>
      <c r="B164" s="1" t="str">
        <f t="shared" si="8"/>
        <v>2</v>
      </c>
      <c r="C164" s="1" t="s">
        <v>401</v>
      </c>
      <c r="D164" s="1" t="str">
        <f t="shared" si="9"/>
        <v>C</v>
      </c>
      <c r="E164" s="1" t="s">
        <v>239</v>
      </c>
      <c r="F164" s="1" t="s">
        <v>369</v>
      </c>
      <c r="G164" s="1">
        <v>160</v>
      </c>
      <c r="H164" s="1">
        <v>52</v>
      </c>
      <c r="I164" s="1" t="s">
        <v>378</v>
      </c>
      <c r="J164" s="1" t="str">
        <f t="shared" si="10"/>
        <v/>
      </c>
      <c r="K164" s="9">
        <f t="shared" si="11"/>
        <v>20.312499999999996</v>
      </c>
      <c r="L164" s="1" t="str" cm="1">
        <f t="array" ref="L164">_xlfn.IFS(K164&gt;25,"肥満",K164&gt;=18.5,"普通",K164&lt;18.5,"低")</f>
        <v>普通</v>
      </c>
      <c r="M164" s="1" t="s">
        <v>511</v>
      </c>
    </row>
    <row r="165" spans="1:13" x14ac:dyDescent="0.4">
      <c r="A165" s="1">
        <v>163</v>
      </c>
      <c r="B165" s="1" t="str">
        <f t="shared" si="8"/>
        <v>2</v>
      </c>
      <c r="C165" s="1" t="s">
        <v>401</v>
      </c>
      <c r="D165" s="1" t="str">
        <f t="shared" si="9"/>
        <v>C</v>
      </c>
      <c r="E165" s="1" t="s">
        <v>240</v>
      </c>
      <c r="F165" s="1" t="s">
        <v>372</v>
      </c>
      <c r="G165" s="1">
        <v>177</v>
      </c>
      <c r="H165" s="1">
        <v>70</v>
      </c>
      <c r="I165" s="1" t="s">
        <v>371</v>
      </c>
      <c r="J165" s="1" t="str">
        <f t="shared" si="10"/>
        <v>再検査</v>
      </c>
      <c r="K165" s="9">
        <f t="shared" si="11"/>
        <v>22.343515592581952</v>
      </c>
      <c r="L165" s="1" t="str" cm="1">
        <f t="array" ref="L165">_xlfn.IFS(K165&gt;25,"肥満",K165&gt;=18.5,"普通",K165&lt;18.5,"低")</f>
        <v>普通</v>
      </c>
      <c r="M165" s="1" t="s">
        <v>511</v>
      </c>
    </row>
    <row r="166" spans="1:13" x14ac:dyDescent="0.4">
      <c r="A166" s="1">
        <v>164</v>
      </c>
      <c r="B166" s="1" t="str">
        <f t="shared" si="8"/>
        <v>2</v>
      </c>
      <c r="C166" s="1" t="s">
        <v>401</v>
      </c>
      <c r="D166" s="1" t="str">
        <f t="shared" si="9"/>
        <v>C</v>
      </c>
      <c r="E166" s="1" t="s">
        <v>241</v>
      </c>
      <c r="F166" s="1" t="s">
        <v>369</v>
      </c>
      <c r="G166" s="1">
        <v>158</v>
      </c>
      <c r="H166" s="1">
        <v>50</v>
      </c>
      <c r="I166" s="1" t="s">
        <v>376</v>
      </c>
      <c r="J166" s="1" t="str">
        <f t="shared" si="10"/>
        <v/>
      </c>
      <c r="K166" s="9">
        <f t="shared" si="11"/>
        <v>20.028841531805796</v>
      </c>
      <c r="L166" s="1" t="str" cm="1">
        <f t="array" ref="L166">_xlfn.IFS(K166&gt;25,"肥満",K166&gt;=18.5,"普通",K166&lt;18.5,"低")</f>
        <v>普通</v>
      </c>
      <c r="M166" s="1" t="s">
        <v>511</v>
      </c>
    </row>
    <row r="167" spans="1:13" x14ac:dyDescent="0.4">
      <c r="A167" s="1">
        <v>165</v>
      </c>
      <c r="B167" s="1" t="str">
        <f t="shared" si="8"/>
        <v>2</v>
      </c>
      <c r="C167" s="1" t="s">
        <v>401</v>
      </c>
      <c r="D167" s="1" t="str">
        <f t="shared" si="9"/>
        <v>C</v>
      </c>
      <c r="E167" s="1" t="s">
        <v>242</v>
      </c>
      <c r="F167" s="1" t="s">
        <v>372</v>
      </c>
      <c r="G167" s="1">
        <v>180</v>
      </c>
      <c r="H167" s="1">
        <v>73</v>
      </c>
      <c r="I167" s="1" t="s">
        <v>378</v>
      </c>
      <c r="J167" s="1" t="str">
        <f t="shared" si="10"/>
        <v/>
      </c>
      <c r="K167" s="9">
        <f t="shared" si="11"/>
        <v>22.530864197530864</v>
      </c>
      <c r="L167" s="1" t="str" cm="1">
        <f t="array" ref="L167">_xlfn.IFS(K167&gt;25,"肥満",K167&gt;=18.5,"普通",K167&lt;18.5,"低")</f>
        <v>普通</v>
      </c>
      <c r="M167" s="1" t="s">
        <v>511</v>
      </c>
    </row>
    <row r="168" spans="1:13" x14ac:dyDescent="0.4">
      <c r="A168" s="1">
        <v>166</v>
      </c>
      <c r="B168" s="1" t="str">
        <f t="shared" si="8"/>
        <v>2</v>
      </c>
      <c r="C168" s="1" t="s">
        <v>401</v>
      </c>
      <c r="D168" s="1" t="str">
        <f t="shared" si="9"/>
        <v>C</v>
      </c>
      <c r="E168" s="1" t="s">
        <v>243</v>
      </c>
      <c r="F168" s="1" t="s">
        <v>369</v>
      </c>
      <c r="G168" s="1">
        <v>162</v>
      </c>
      <c r="H168" s="1">
        <v>54</v>
      </c>
      <c r="I168" s="1" t="s">
        <v>371</v>
      </c>
      <c r="J168" s="1" t="str">
        <f t="shared" si="10"/>
        <v>再検査</v>
      </c>
      <c r="K168" s="9">
        <f t="shared" si="11"/>
        <v>20.576131687242793</v>
      </c>
      <c r="L168" s="1" t="str" cm="1">
        <f t="array" ref="L168">_xlfn.IFS(K168&gt;25,"肥満",K168&gt;=18.5,"普通",K168&lt;18.5,"低")</f>
        <v>普通</v>
      </c>
      <c r="M168" s="1" t="s">
        <v>511</v>
      </c>
    </row>
    <row r="169" spans="1:13" x14ac:dyDescent="0.4">
      <c r="A169" s="1">
        <v>167</v>
      </c>
      <c r="B169" s="1" t="str">
        <f t="shared" si="8"/>
        <v>2</v>
      </c>
      <c r="C169" s="1" t="s">
        <v>401</v>
      </c>
      <c r="D169" s="1" t="str">
        <f t="shared" si="9"/>
        <v>C</v>
      </c>
      <c r="E169" s="1" t="s">
        <v>244</v>
      </c>
      <c r="F169" s="1" t="s">
        <v>372</v>
      </c>
      <c r="G169" s="1">
        <v>175</v>
      </c>
      <c r="H169" s="1">
        <v>68</v>
      </c>
      <c r="I169" s="1" t="s">
        <v>376</v>
      </c>
      <c r="J169" s="1" t="str">
        <f t="shared" si="10"/>
        <v/>
      </c>
      <c r="K169" s="9">
        <f t="shared" si="11"/>
        <v>22.204081632653061</v>
      </c>
      <c r="L169" s="1" t="str" cm="1">
        <f t="array" ref="L169">_xlfn.IFS(K169&gt;25,"肥満",K169&gt;=18.5,"普通",K169&lt;18.5,"低")</f>
        <v>普通</v>
      </c>
      <c r="M169" s="1" t="s">
        <v>511</v>
      </c>
    </row>
    <row r="170" spans="1:13" x14ac:dyDescent="0.4">
      <c r="A170" s="1">
        <v>168</v>
      </c>
      <c r="B170" s="1" t="str">
        <f t="shared" si="8"/>
        <v>2</v>
      </c>
      <c r="C170" s="1" t="s">
        <v>401</v>
      </c>
      <c r="D170" s="1" t="str">
        <f t="shared" si="9"/>
        <v>C</v>
      </c>
      <c r="E170" s="1" t="s">
        <v>245</v>
      </c>
      <c r="F170" s="1" t="s">
        <v>369</v>
      </c>
      <c r="G170" s="1">
        <v>156</v>
      </c>
      <c r="H170" s="1">
        <v>48</v>
      </c>
      <c r="I170" s="1" t="s">
        <v>378</v>
      </c>
      <c r="J170" s="1" t="str">
        <f t="shared" si="10"/>
        <v/>
      </c>
      <c r="K170" s="9">
        <f t="shared" si="11"/>
        <v>19.723865877712029</v>
      </c>
      <c r="L170" s="1" t="str" cm="1">
        <f t="array" ref="L170">_xlfn.IFS(K170&gt;25,"肥満",K170&gt;=18.5,"普通",K170&lt;18.5,"低")</f>
        <v>普通</v>
      </c>
      <c r="M170" s="1" t="s">
        <v>511</v>
      </c>
    </row>
    <row r="171" spans="1:13" x14ac:dyDescent="0.4">
      <c r="A171" s="1">
        <v>169</v>
      </c>
      <c r="B171" s="1" t="str">
        <f t="shared" si="8"/>
        <v>2</v>
      </c>
      <c r="C171" s="1" t="s">
        <v>401</v>
      </c>
      <c r="D171" s="1" t="str">
        <f t="shared" si="9"/>
        <v>C</v>
      </c>
      <c r="E171" s="1" t="s">
        <v>246</v>
      </c>
      <c r="F171" s="1" t="s">
        <v>372</v>
      </c>
      <c r="G171" s="1">
        <v>178</v>
      </c>
      <c r="H171" s="1">
        <v>71</v>
      </c>
      <c r="I171" s="1" t="s">
        <v>371</v>
      </c>
      <c r="J171" s="1" t="str">
        <f t="shared" si="10"/>
        <v>再検査</v>
      </c>
      <c r="K171" s="9">
        <f t="shared" si="11"/>
        <v>22.408786769347305</v>
      </c>
      <c r="L171" s="1" t="str" cm="1">
        <f t="array" ref="L171">_xlfn.IFS(K171&gt;25,"肥満",K171&gt;=18.5,"普通",K171&lt;18.5,"低")</f>
        <v>普通</v>
      </c>
      <c r="M171" s="1" t="s">
        <v>511</v>
      </c>
    </row>
    <row r="172" spans="1:13" x14ac:dyDescent="0.4">
      <c r="A172" s="1">
        <v>170</v>
      </c>
      <c r="B172" s="1" t="str">
        <f t="shared" si="8"/>
        <v>2</v>
      </c>
      <c r="C172" s="1" t="s">
        <v>401</v>
      </c>
      <c r="D172" s="1" t="str">
        <f t="shared" si="9"/>
        <v>C</v>
      </c>
      <c r="E172" s="1" t="s">
        <v>247</v>
      </c>
      <c r="F172" s="1" t="s">
        <v>369</v>
      </c>
      <c r="G172" s="1">
        <v>164</v>
      </c>
      <c r="H172" s="1">
        <v>56</v>
      </c>
      <c r="I172" s="1" t="s">
        <v>376</v>
      </c>
      <c r="J172" s="1" t="str">
        <f t="shared" si="10"/>
        <v/>
      </c>
      <c r="K172" s="9">
        <f t="shared" si="11"/>
        <v>20.820939916716245</v>
      </c>
      <c r="L172" s="1" t="str" cm="1">
        <f t="array" ref="L172">_xlfn.IFS(K172&gt;25,"肥満",K172&gt;=18.5,"普通",K172&lt;18.5,"低")</f>
        <v>普通</v>
      </c>
      <c r="M172" s="1" t="s">
        <v>511</v>
      </c>
    </row>
    <row r="173" spans="1:13" x14ac:dyDescent="0.4">
      <c r="A173" s="1">
        <v>171</v>
      </c>
      <c r="B173" s="1" t="str">
        <f t="shared" si="8"/>
        <v>2</v>
      </c>
      <c r="C173" s="1" t="s">
        <v>401</v>
      </c>
      <c r="D173" s="1" t="str">
        <f t="shared" si="9"/>
        <v>C</v>
      </c>
      <c r="E173" s="1" t="s">
        <v>248</v>
      </c>
      <c r="F173" s="1" t="s">
        <v>372</v>
      </c>
      <c r="G173" s="1">
        <v>176</v>
      </c>
      <c r="H173" s="1">
        <v>69</v>
      </c>
      <c r="I173" s="1" t="s">
        <v>378</v>
      </c>
      <c r="J173" s="1" t="str">
        <f t="shared" si="10"/>
        <v/>
      </c>
      <c r="K173" s="9">
        <f t="shared" si="11"/>
        <v>22.275309917355372</v>
      </c>
      <c r="L173" s="1" t="str" cm="1">
        <f t="array" ref="L173">_xlfn.IFS(K173&gt;25,"肥満",K173&gt;=18.5,"普通",K173&lt;18.5,"低")</f>
        <v>普通</v>
      </c>
      <c r="M173" s="1" t="s">
        <v>511</v>
      </c>
    </row>
    <row r="174" spans="1:13" x14ac:dyDescent="0.4">
      <c r="A174" s="1">
        <v>172</v>
      </c>
      <c r="B174" s="1" t="str">
        <f t="shared" si="8"/>
        <v>2</v>
      </c>
      <c r="C174" s="1" t="s">
        <v>401</v>
      </c>
      <c r="D174" s="1" t="str">
        <f t="shared" si="9"/>
        <v>C</v>
      </c>
      <c r="E174" s="1" t="s">
        <v>249</v>
      </c>
      <c r="F174" s="1" t="s">
        <v>369</v>
      </c>
      <c r="G174" s="1">
        <v>161</v>
      </c>
      <c r="H174" s="1">
        <v>53</v>
      </c>
      <c r="I174" s="1" t="s">
        <v>371</v>
      </c>
      <c r="J174" s="1" t="str">
        <f t="shared" si="10"/>
        <v>再検査</v>
      </c>
      <c r="K174" s="9">
        <f t="shared" si="11"/>
        <v>20.446742023841672</v>
      </c>
      <c r="L174" s="1" t="str" cm="1">
        <f t="array" ref="L174">_xlfn.IFS(K174&gt;25,"肥満",K174&gt;=18.5,"普通",K174&lt;18.5,"低")</f>
        <v>普通</v>
      </c>
      <c r="M174" s="1" t="s">
        <v>511</v>
      </c>
    </row>
    <row r="175" spans="1:13" x14ac:dyDescent="0.4">
      <c r="A175" s="1">
        <v>173</v>
      </c>
      <c r="B175" s="1" t="str">
        <f t="shared" si="8"/>
        <v>2</v>
      </c>
      <c r="C175" s="1" t="s">
        <v>401</v>
      </c>
      <c r="D175" s="1" t="str">
        <f t="shared" si="9"/>
        <v>C</v>
      </c>
      <c r="E175" s="1" t="s">
        <v>250</v>
      </c>
      <c r="F175" s="1" t="s">
        <v>372</v>
      </c>
      <c r="G175" s="1">
        <v>181</v>
      </c>
      <c r="H175" s="1">
        <v>74</v>
      </c>
      <c r="I175" s="1" t="s">
        <v>376</v>
      </c>
      <c r="J175" s="1" t="str">
        <f t="shared" si="10"/>
        <v/>
      </c>
      <c r="K175" s="9">
        <f t="shared" si="11"/>
        <v>22.587833094227893</v>
      </c>
      <c r="L175" s="1" t="str" cm="1">
        <f t="array" ref="L175">_xlfn.IFS(K175&gt;25,"肥満",K175&gt;=18.5,"普通",K175&lt;18.5,"低")</f>
        <v>普通</v>
      </c>
      <c r="M175" s="1" t="s">
        <v>511</v>
      </c>
    </row>
    <row r="176" spans="1:13" x14ac:dyDescent="0.4">
      <c r="A176" s="1">
        <v>174</v>
      </c>
      <c r="B176" s="1" t="str">
        <f t="shared" si="8"/>
        <v>2</v>
      </c>
      <c r="C176" s="1" t="s">
        <v>401</v>
      </c>
      <c r="D176" s="1" t="str">
        <f t="shared" si="9"/>
        <v>C</v>
      </c>
      <c r="E176" s="1" t="s">
        <v>251</v>
      </c>
      <c r="F176" s="1" t="s">
        <v>369</v>
      </c>
      <c r="G176" s="1">
        <v>166</v>
      </c>
      <c r="H176" s="1">
        <v>58</v>
      </c>
      <c r="I176" s="1" t="s">
        <v>378</v>
      </c>
      <c r="J176" s="1" t="str">
        <f t="shared" si="10"/>
        <v/>
      </c>
      <c r="K176" s="9">
        <f t="shared" si="11"/>
        <v>21.048047612135289</v>
      </c>
      <c r="L176" s="1" t="str" cm="1">
        <f t="array" ref="L176">_xlfn.IFS(K176&gt;25,"肥満",K176&gt;=18.5,"普通",K176&lt;18.5,"低")</f>
        <v>普通</v>
      </c>
      <c r="M176" s="1" t="s">
        <v>511</v>
      </c>
    </row>
    <row r="177" spans="1:13" x14ac:dyDescent="0.4">
      <c r="A177" s="1">
        <v>175</v>
      </c>
      <c r="B177" s="1" t="str">
        <f t="shared" si="8"/>
        <v>2</v>
      </c>
      <c r="C177" s="1" t="s">
        <v>401</v>
      </c>
      <c r="D177" s="1" t="str">
        <f t="shared" si="9"/>
        <v>C</v>
      </c>
      <c r="E177" s="1" t="s">
        <v>252</v>
      </c>
      <c r="F177" s="1" t="s">
        <v>372</v>
      </c>
      <c r="G177" s="1">
        <v>172</v>
      </c>
      <c r="H177" s="1">
        <v>65</v>
      </c>
      <c r="I177" s="1" t="s">
        <v>371</v>
      </c>
      <c r="J177" s="1" t="str">
        <f t="shared" si="10"/>
        <v>再検査</v>
      </c>
      <c r="K177" s="9">
        <f t="shared" si="11"/>
        <v>21.971335857220122</v>
      </c>
      <c r="L177" s="1" t="str" cm="1">
        <f t="array" ref="L177">_xlfn.IFS(K177&gt;25,"肥満",K177&gt;=18.5,"普通",K177&lt;18.5,"低")</f>
        <v>普通</v>
      </c>
      <c r="M177" s="1" t="s">
        <v>511</v>
      </c>
    </row>
    <row r="178" spans="1:13" x14ac:dyDescent="0.4">
      <c r="A178" s="1">
        <v>176</v>
      </c>
      <c r="B178" s="1" t="str">
        <f t="shared" si="8"/>
        <v>2</v>
      </c>
      <c r="C178" s="1" t="s">
        <v>401</v>
      </c>
      <c r="D178" s="1" t="str">
        <f t="shared" si="9"/>
        <v>C</v>
      </c>
      <c r="E178" s="1" t="s">
        <v>253</v>
      </c>
      <c r="F178" s="1" t="s">
        <v>369</v>
      </c>
      <c r="G178" s="1">
        <v>155</v>
      </c>
      <c r="H178" s="1">
        <v>47</v>
      </c>
      <c r="I178" s="1" t="s">
        <v>376</v>
      </c>
      <c r="J178" s="1" t="str">
        <f t="shared" si="10"/>
        <v/>
      </c>
      <c r="K178" s="9">
        <f t="shared" si="11"/>
        <v>19.562955254942764</v>
      </c>
      <c r="L178" s="1" t="str" cm="1">
        <f t="array" ref="L178">_xlfn.IFS(K178&gt;25,"肥満",K178&gt;=18.5,"普通",K178&lt;18.5,"低")</f>
        <v>普通</v>
      </c>
      <c r="M178" s="1" t="s">
        <v>511</v>
      </c>
    </row>
    <row r="179" spans="1:13" x14ac:dyDescent="0.4">
      <c r="A179" s="1">
        <v>177</v>
      </c>
      <c r="B179" s="1" t="str">
        <f t="shared" si="8"/>
        <v>2</v>
      </c>
      <c r="C179" s="1" t="s">
        <v>401</v>
      </c>
      <c r="D179" s="1" t="str">
        <f t="shared" si="9"/>
        <v>C</v>
      </c>
      <c r="E179" s="1" t="s">
        <v>254</v>
      </c>
      <c r="F179" s="1" t="s">
        <v>372</v>
      </c>
      <c r="G179" s="1">
        <v>179</v>
      </c>
      <c r="H179" s="1">
        <v>72</v>
      </c>
      <c r="I179" s="1" t="s">
        <v>378</v>
      </c>
      <c r="J179" s="1" t="str">
        <f t="shared" si="10"/>
        <v/>
      </c>
      <c r="K179" s="9">
        <f t="shared" si="11"/>
        <v>22.471208763771418</v>
      </c>
      <c r="L179" s="1" t="str" cm="1">
        <f t="array" ref="L179">_xlfn.IFS(K179&gt;25,"肥満",K179&gt;=18.5,"普通",K179&lt;18.5,"低")</f>
        <v>普通</v>
      </c>
      <c r="M179" s="1" t="s">
        <v>392</v>
      </c>
    </row>
    <row r="180" spans="1:13" x14ac:dyDescent="0.4">
      <c r="A180" s="1">
        <v>178</v>
      </c>
      <c r="B180" s="1" t="str">
        <f t="shared" si="8"/>
        <v>2</v>
      </c>
      <c r="C180" s="1" t="s">
        <v>401</v>
      </c>
      <c r="D180" s="1" t="str">
        <f t="shared" si="9"/>
        <v>C</v>
      </c>
      <c r="E180" s="1" t="s">
        <v>255</v>
      </c>
      <c r="F180" s="1" t="s">
        <v>369</v>
      </c>
      <c r="G180" s="1">
        <v>167</v>
      </c>
      <c r="H180" s="1">
        <v>59</v>
      </c>
      <c r="I180" s="1" t="s">
        <v>371</v>
      </c>
      <c r="J180" s="1" t="str">
        <f t="shared" si="10"/>
        <v>再検査</v>
      </c>
      <c r="K180" s="9">
        <f t="shared" si="11"/>
        <v>21.155294202015131</v>
      </c>
      <c r="L180" s="1" t="str" cm="1">
        <f t="array" ref="L180">_xlfn.IFS(K180&gt;25,"肥満",K180&gt;=18.5,"普通",K180&lt;18.5,"低")</f>
        <v>普通</v>
      </c>
      <c r="M180" s="1" t="s">
        <v>511</v>
      </c>
    </row>
    <row r="181" spans="1:13" x14ac:dyDescent="0.4">
      <c r="A181" s="1">
        <v>179</v>
      </c>
      <c r="B181" s="1" t="str">
        <f t="shared" si="8"/>
        <v>2</v>
      </c>
      <c r="C181" s="1" t="s">
        <v>401</v>
      </c>
      <c r="D181" s="1" t="str">
        <f t="shared" si="9"/>
        <v>C</v>
      </c>
      <c r="E181" s="1" t="s">
        <v>256</v>
      </c>
      <c r="F181" s="1" t="s">
        <v>372</v>
      </c>
      <c r="G181" s="1">
        <v>174</v>
      </c>
      <c r="H181" s="1">
        <v>80</v>
      </c>
      <c r="I181" s="1" t="s">
        <v>376</v>
      </c>
      <c r="J181" s="1" t="str">
        <f t="shared" si="10"/>
        <v/>
      </c>
      <c r="K181" s="9">
        <f t="shared" si="11"/>
        <v>26.423569824283259</v>
      </c>
      <c r="L181" s="1" t="str" cm="1">
        <f t="array" ref="L181">_xlfn.IFS(K181&gt;25,"肥満",K181&gt;=18.5,"普通",K181&lt;18.5,"低")</f>
        <v>肥満</v>
      </c>
      <c r="M181" s="1" t="s">
        <v>511</v>
      </c>
    </row>
    <row r="182" spans="1:13" x14ac:dyDescent="0.4">
      <c r="A182" s="1">
        <v>180</v>
      </c>
      <c r="B182" s="1" t="str">
        <f t="shared" si="8"/>
        <v>2</v>
      </c>
      <c r="C182" s="1" t="s">
        <v>401</v>
      </c>
      <c r="D182" s="1" t="str">
        <f t="shared" si="9"/>
        <v>C</v>
      </c>
      <c r="E182" s="1" t="s">
        <v>257</v>
      </c>
      <c r="F182" s="1" t="s">
        <v>369</v>
      </c>
      <c r="G182" s="1">
        <v>159</v>
      </c>
      <c r="H182" s="1">
        <v>51</v>
      </c>
      <c r="I182" s="1" t="s">
        <v>378</v>
      </c>
      <c r="J182" s="1" t="str">
        <f t="shared" si="10"/>
        <v/>
      </c>
      <c r="K182" s="9">
        <f t="shared" si="11"/>
        <v>20.173252640322769</v>
      </c>
      <c r="L182" s="1" t="str" cm="1">
        <f t="array" ref="L182">_xlfn.IFS(K182&gt;25,"肥満",K182&gt;=18.5,"普通",K182&lt;18.5,"低")</f>
        <v>普通</v>
      </c>
      <c r="M182" s="1" t="s">
        <v>511</v>
      </c>
    </row>
    <row r="183" spans="1:13" x14ac:dyDescent="0.4">
      <c r="A183" s="1">
        <v>181</v>
      </c>
      <c r="B183" s="1" t="str">
        <f t="shared" si="8"/>
        <v>2</v>
      </c>
      <c r="C183" s="1" t="s">
        <v>401</v>
      </c>
      <c r="D183" s="1" t="str">
        <f t="shared" si="9"/>
        <v>C</v>
      </c>
      <c r="E183" s="1" t="s">
        <v>368</v>
      </c>
      <c r="F183" s="1" t="s">
        <v>370</v>
      </c>
      <c r="G183" s="1">
        <v>158</v>
      </c>
      <c r="H183" s="1">
        <v>49</v>
      </c>
      <c r="I183" s="1" t="s">
        <v>137</v>
      </c>
      <c r="J183" s="1" t="str">
        <f t="shared" si="10"/>
        <v>再検査</v>
      </c>
      <c r="K183" s="9">
        <f t="shared" si="11"/>
        <v>19.62826470116968</v>
      </c>
      <c r="L183" s="1" t="str" cm="1">
        <f t="array" ref="L183">_xlfn.IFS(K183&gt;25,"肥満",K183&gt;=18.5,"普通",K183&lt;18.5,"低")</f>
        <v>普通</v>
      </c>
      <c r="M183" s="1" t="s">
        <v>511</v>
      </c>
    </row>
    <row r="184" spans="1:13" x14ac:dyDescent="0.4">
      <c r="A184" s="1">
        <v>181</v>
      </c>
      <c r="B184" s="1" t="str">
        <f t="shared" si="8"/>
        <v>2</v>
      </c>
      <c r="C184" s="1" t="s">
        <v>401</v>
      </c>
      <c r="D184" s="1" t="str">
        <f t="shared" si="9"/>
        <v>C</v>
      </c>
      <c r="E184" s="1" t="s">
        <v>380</v>
      </c>
      <c r="F184" s="1" t="s">
        <v>370</v>
      </c>
      <c r="G184" s="1">
        <v>158</v>
      </c>
      <c r="H184" s="1">
        <v>49</v>
      </c>
      <c r="I184" s="1" t="s">
        <v>137</v>
      </c>
      <c r="J184" s="1" t="str">
        <f t="shared" si="10"/>
        <v>再検査</v>
      </c>
      <c r="K184" s="9">
        <f t="shared" si="11"/>
        <v>19.62826470116968</v>
      </c>
      <c r="L184" s="1" t="str" cm="1">
        <f t="array" ref="L184">_xlfn.IFS(K184&gt;25,"肥満",K184&gt;=18.5,"普通",K184&lt;18.5,"低")</f>
        <v>普通</v>
      </c>
      <c r="M184" s="1" t="s">
        <v>511</v>
      </c>
    </row>
    <row r="185" spans="1:13" x14ac:dyDescent="0.4">
      <c r="A185" s="1">
        <v>182</v>
      </c>
      <c r="B185" s="1" t="str">
        <f t="shared" si="8"/>
        <v>3</v>
      </c>
      <c r="C185" s="1" t="s">
        <v>402</v>
      </c>
      <c r="D185" s="1" t="str">
        <f t="shared" si="9"/>
        <v>A</v>
      </c>
      <c r="E185" s="1" t="s">
        <v>258</v>
      </c>
      <c r="F185" s="1" t="s">
        <v>372</v>
      </c>
      <c r="G185" s="1">
        <v>183</v>
      </c>
      <c r="H185" s="1">
        <v>76</v>
      </c>
      <c r="I185" s="1" t="s">
        <v>371</v>
      </c>
      <c r="J185" s="1" t="str">
        <f t="shared" si="10"/>
        <v>再検査</v>
      </c>
      <c r="K185" s="9">
        <f t="shared" si="11"/>
        <v>22.694018931589476</v>
      </c>
      <c r="L185" s="1" t="str" cm="1">
        <f t="array" ref="L185">_xlfn.IFS(K185&gt;25,"肥満",K185&gt;=18.5,"普通",K185&lt;18.5,"低")</f>
        <v>普通</v>
      </c>
      <c r="M185" s="1" t="s">
        <v>511</v>
      </c>
    </row>
    <row r="186" spans="1:13" x14ac:dyDescent="0.4">
      <c r="A186" s="1">
        <v>183</v>
      </c>
      <c r="B186" s="1" t="str">
        <f t="shared" si="8"/>
        <v>3</v>
      </c>
      <c r="C186" s="1" t="s">
        <v>402</v>
      </c>
      <c r="D186" s="1" t="str">
        <f t="shared" si="9"/>
        <v>A</v>
      </c>
      <c r="E186" s="1" t="s">
        <v>259</v>
      </c>
      <c r="F186" s="1" t="s">
        <v>369</v>
      </c>
      <c r="G186" s="1">
        <v>163</v>
      </c>
      <c r="H186" s="1">
        <v>55</v>
      </c>
      <c r="I186" s="1" t="s">
        <v>376</v>
      </c>
      <c r="J186" s="1" t="str">
        <f t="shared" si="10"/>
        <v/>
      </c>
      <c r="K186" s="9">
        <f t="shared" si="11"/>
        <v>20.700816741315069</v>
      </c>
      <c r="L186" s="1" t="str" cm="1">
        <f t="array" ref="L186">_xlfn.IFS(K186&gt;25,"肥満",K186&gt;=18.5,"普通",K186&lt;18.5,"低")</f>
        <v>普通</v>
      </c>
      <c r="M186" s="1" t="s">
        <v>511</v>
      </c>
    </row>
    <row r="187" spans="1:13" x14ac:dyDescent="0.4">
      <c r="A187" s="1">
        <v>184</v>
      </c>
      <c r="B187" s="1" t="str">
        <f t="shared" si="8"/>
        <v>3</v>
      </c>
      <c r="C187" s="1" t="s">
        <v>402</v>
      </c>
      <c r="D187" s="1" t="str">
        <f t="shared" si="9"/>
        <v>A</v>
      </c>
      <c r="E187" s="1" t="s">
        <v>260</v>
      </c>
      <c r="F187" s="1" t="s">
        <v>372</v>
      </c>
      <c r="G187" s="1">
        <v>170</v>
      </c>
      <c r="H187" s="1">
        <v>79</v>
      </c>
      <c r="I187" s="1" t="s">
        <v>378</v>
      </c>
      <c r="J187" s="1" t="str">
        <f t="shared" si="10"/>
        <v/>
      </c>
      <c r="K187" s="9">
        <f t="shared" si="11"/>
        <v>27.335640138408309</v>
      </c>
      <c r="L187" s="1" t="str" cm="1">
        <f t="array" ref="L187">_xlfn.IFS(K187&gt;25,"肥満",K187&gt;=18.5,"普通",K187&lt;18.5,"低")</f>
        <v>肥満</v>
      </c>
      <c r="M187" s="1" t="s">
        <v>511</v>
      </c>
    </row>
    <row r="188" spans="1:13" x14ac:dyDescent="0.4">
      <c r="A188" s="1">
        <v>185</v>
      </c>
      <c r="B188" s="1" t="str">
        <f t="shared" si="8"/>
        <v>3</v>
      </c>
      <c r="C188" s="1" t="s">
        <v>402</v>
      </c>
      <c r="D188" s="1" t="str">
        <f t="shared" si="9"/>
        <v>A</v>
      </c>
      <c r="E188" s="1" t="s">
        <v>261</v>
      </c>
      <c r="F188" s="1" t="s">
        <v>369</v>
      </c>
      <c r="G188" s="1">
        <v>158</v>
      </c>
      <c r="H188" s="1">
        <v>50</v>
      </c>
      <c r="I188" s="1" t="s">
        <v>371</v>
      </c>
      <c r="J188" s="1" t="str">
        <f t="shared" si="10"/>
        <v>再検査</v>
      </c>
      <c r="K188" s="9">
        <f t="shared" si="11"/>
        <v>20.028841531805796</v>
      </c>
      <c r="L188" s="1" t="str" cm="1">
        <f t="array" ref="L188">_xlfn.IFS(K188&gt;25,"肥満",K188&gt;=18.5,"普通",K188&lt;18.5,"低")</f>
        <v>普通</v>
      </c>
      <c r="M188" s="1" t="s">
        <v>511</v>
      </c>
    </row>
    <row r="189" spans="1:13" x14ac:dyDescent="0.4">
      <c r="A189" s="1">
        <v>186</v>
      </c>
      <c r="B189" s="1" t="str">
        <f t="shared" si="8"/>
        <v>3</v>
      </c>
      <c r="C189" s="1" t="s">
        <v>402</v>
      </c>
      <c r="D189" s="1" t="str">
        <f t="shared" si="9"/>
        <v>A</v>
      </c>
      <c r="E189" s="1" t="s">
        <v>262</v>
      </c>
      <c r="F189" s="1" t="s">
        <v>372</v>
      </c>
      <c r="G189" s="1">
        <v>177</v>
      </c>
      <c r="H189" s="1">
        <v>70</v>
      </c>
      <c r="I189" s="1" t="s">
        <v>376</v>
      </c>
      <c r="J189" s="1" t="str">
        <f t="shared" si="10"/>
        <v/>
      </c>
      <c r="K189" s="9">
        <f t="shared" si="11"/>
        <v>22.343515592581952</v>
      </c>
      <c r="L189" s="1" t="str" cm="1">
        <f t="array" ref="L189">_xlfn.IFS(K189&gt;25,"肥満",K189&gt;=18.5,"普通",K189&lt;18.5,"低")</f>
        <v>普通</v>
      </c>
      <c r="M189" s="1" t="s">
        <v>511</v>
      </c>
    </row>
    <row r="190" spans="1:13" x14ac:dyDescent="0.4">
      <c r="A190" s="1">
        <v>187</v>
      </c>
      <c r="B190" s="1" t="str">
        <f t="shared" si="8"/>
        <v>3</v>
      </c>
      <c r="C190" s="1" t="s">
        <v>402</v>
      </c>
      <c r="D190" s="1" t="str">
        <f t="shared" si="9"/>
        <v>A</v>
      </c>
      <c r="E190" s="1" t="s">
        <v>263</v>
      </c>
      <c r="F190" s="1" t="s">
        <v>369</v>
      </c>
      <c r="G190" s="1">
        <v>162</v>
      </c>
      <c r="H190" s="1">
        <v>54</v>
      </c>
      <c r="I190" s="1" t="s">
        <v>378</v>
      </c>
      <c r="J190" s="1" t="str">
        <f t="shared" si="10"/>
        <v/>
      </c>
      <c r="K190" s="9">
        <f t="shared" si="11"/>
        <v>20.576131687242793</v>
      </c>
      <c r="L190" s="1" t="str" cm="1">
        <f t="array" ref="L190">_xlfn.IFS(K190&gt;25,"肥満",K190&gt;=18.5,"普通",K190&lt;18.5,"低")</f>
        <v>普通</v>
      </c>
      <c r="M190" s="1" t="s">
        <v>511</v>
      </c>
    </row>
    <row r="191" spans="1:13" x14ac:dyDescent="0.4">
      <c r="A191" s="1">
        <v>188</v>
      </c>
      <c r="B191" s="1" t="str">
        <f t="shared" si="8"/>
        <v>3</v>
      </c>
      <c r="C191" s="1" t="s">
        <v>402</v>
      </c>
      <c r="D191" s="1" t="str">
        <f t="shared" si="9"/>
        <v>A</v>
      </c>
      <c r="E191" s="1" t="s">
        <v>264</v>
      </c>
      <c r="F191" s="1" t="s">
        <v>372</v>
      </c>
      <c r="G191" s="1">
        <v>175</v>
      </c>
      <c r="H191" s="1">
        <v>68</v>
      </c>
      <c r="I191" s="1" t="s">
        <v>371</v>
      </c>
      <c r="J191" s="1" t="str">
        <f t="shared" si="10"/>
        <v>再検査</v>
      </c>
      <c r="K191" s="9">
        <f t="shared" si="11"/>
        <v>22.204081632653061</v>
      </c>
      <c r="L191" s="1" t="str" cm="1">
        <f t="array" ref="L191">_xlfn.IFS(K191&gt;25,"肥満",K191&gt;=18.5,"普通",K191&lt;18.5,"低")</f>
        <v>普通</v>
      </c>
      <c r="M191" s="1" t="s">
        <v>511</v>
      </c>
    </row>
    <row r="192" spans="1:13" x14ac:dyDescent="0.4">
      <c r="A192" s="1">
        <v>189</v>
      </c>
      <c r="B192" s="1" t="str">
        <f t="shared" si="8"/>
        <v>3</v>
      </c>
      <c r="C192" s="1" t="s">
        <v>402</v>
      </c>
      <c r="D192" s="1" t="str">
        <f t="shared" si="9"/>
        <v>A</v>
      </c>
      <c r="E192" s="1" t="s">
        <v>265</v>
      </c>
      <c r="F192" s="1" t="s">
        <v>369</v>
      </c>
      <c r="G192" s="1">
        <v>165</v>
      </c>
      <c r="H192" s="1">
        <v>57</v>
      </c>
      <c r="I192" s="1" t="s">
        <v>376</v>
      </c>
      <c r="J192" s="1" t="str">
        <f t="shared" si="10"/>
        <v/>
      </c>
      <c r="K192" s="9">
        <f t="shared" si="11"/>
        <v>20.936639118457304</v>
      </c>
      <c r="L192" s="1" t="str" cm="1">
        <f t="array" ref="L192">_xlfn.IFS(K192&gt;25,"肥満",K192&gt;=18.5,"普通",K192&lt;18.5,"低")</f>
        <v>普通</v>
      </c>
      <c r="M192" s="1" t="s">
        <v>511</v>
      </c>
    </row>
    <row r="193" spans="1:13" x14ac:dyDescent="0.4">
      <c r="A193" s="1">
        <v>190</v>
      </c>
      <c r="B193" s="1" t="str">
        <f t="shared" si="8"/>
        <v>3</v>
      </c>
      <c r="C193" s="1" t="s">
        <v>402</v>
      </c>
      <c r="D193" s="1" t="str">
        <f t="shared" si="9"/>
        <v>A</v>
      </c>
      <c r="E193" s="1" t="s">
        <v>266</v>
      </c>
      <c r="F193" s="1" t="s">
        <v>372</v>
      </c>
      <c r="G193" s="1">
        <v>178</v>
      </c>
      <c r="H193" s="1">
        <v>71</v>
      </c>
      <c r="I193" s="1" t="s">
        <v>378</v>
      </c>
      <c r="J193" s="1" t="str">
        <f t="shared" si="10"/>
        <v/>
      </c>
      <c r="K193" s="9">
        <f t="shared" si="11"/>
        <v>22.408786769347305</v>
      </c>
      <c r="L193" s="1" t="str" cm="1">
        <f t="array" ref="L193">_xlfn.IFS(K193&gt;25,"肥満",K193&gt;=18.5,"普通",K193&lt;18.5,"低")</f>
        <v>普通</v>
      </c>
      <c r="M193" s="1" t="s">
        <v>393</v>
      </c>
    </row>
    <row r="194" spans="1:13" x14ac:dyDescent="0.4">
      <c r="A194" s="1">
        <v>191</v>
      </c>
      <c r="B194" s="1" t="str">
        <f t="shared" ref="B194:B257" si="12">LEFT(C194,1)</f>
        <v>3</v>
      </c>
      <c r="C194" s="1" t="s">
        <v>402</v>
      </c>
      <c r="D194" s="1" t="str">
        <f t="shared" ref="D194:D257" si="13">RIGHT(C194,1)</f>
        <v>A</v>
      </c>
      <c r="E194" s="1" t="s">
        <v>267</v>
      </c>
      <c r="F194" s="1" t="s">
        <v>369</v>
      </c>
      <c r="G194" s="1">
        <v>161</v>
      </c>
      <c r="H194" s="1">
        <v>53</v>
      </c>
      <c r="I194" s="1" t="s">
        <v>376</v>
      </c>
      <c r="J194" s="1" t="str">
        <f t="shared" ref="J194:J257" si="14">IF(I194="C","再検査","")</f>
        <v/>
      </c>
      <c r="K194" s="9">
        <f t="shared" si="11"/>
        <v>20.446742023841672</v>
      </c>
      <c r="L194" s="1" t="str" cm="1">
        <f t="array" ref="L194">_xlfn.IFS(K194&gt;25,"肥満",K194&gt;=18.5,"普通",K194&lt;18.5,"低")</f>
        <v>普通</v>
      </c>
      <c r="M194" s="1" t="s">
        <v>511</v>
      </c>
    </row>
    <row r="195" spans="1:13" x14ac:dyDescent="0.4">
      <c r="A195" s="1">
        <v>192</v>
      </c>
      <c r="B195" s="1" t="str">
        <f t="shared" si="12"/>
        <v>3</v>
      </c>
      <c r="C195" s="1" t="s">
        <v>402</v>
      </c>
      <c r="D195" s="1" t="str">
        <f t="shared" si="13"/>
        <v>A</v>
      </c>
      <c r="E195" s="1" t="s">
        <v>268</v>
      </c>
      <c r="F195" s="1" t="s">
        <v>372</v>
      </c>
      <c r="G195" s="1">
        <v>175</v>
      </c>
      <c r="H195" s="1">
        <v>78</v>
      </c>
      <c r="I195" s="1" t="s">
        <v>371</v>
      </c>
      <c r="J195" s="1" t="str">
        <f t="shared" si="14"/>
        <v>再検査</v>
      </c>
      <c r="K195" s="9">
        <f t="shared" ref="K195:K258" si="15">H195/(G195/100)^2</f>
        <v>25.469387755102041</v>
      </c>
      <c r="L195" s="1" t="str" cm="1">
        <f t="array" ref="L195">_xlfn.IFS(K195&gt;25,"肥満",K195&gt;=18.5,"普通",K195&lt;18.5,"低")</f>
        <v>肥満</v>
      </c>
      <c r="M195" s="1" t="s">
        <v>511</v>
      </c>
    </row>
    <row r="196" spans="1:13" x14ac:dyDescent="0.4">
      <c r="A196" s="1">
        <v>193</v>
      </c>
      <c r="B196" s="1" t="str">
        <f t="shared" si="12"/>
        <v>3</v>
      </c>
      <c r="C196" s="1" t="s">
        <v>402</v>
      </c>
      <c r="D196" s="1" t="str">
        <f t="shared" si="13"/>
        <v>A</v>
      </c>
      <c r="E196" s="1" t="s">
        <v>269</v>
      </c>
      <c r="F196" s="1" t="s">
        <v>369</v>
      </c>
      <c r="G196" s="1">
        <v>159</v>
      </c>
      <c r="H196" s="1">
        <v>51</v>
      </c>
      <c r="I196" s="1" t="s">
        <v>378</v>
      </c>
      <c r="J196" s="1" t="str">
        <f t="shared" si="14"/>
        <v/>
      </c>
      <c r="K196" s="9">
        <f t="shared" si="15"/>
        <v>20.173252640322769</v>
      </c>
      <c r="L196" s="1" t="str" cm="1">
        <f t="array" ref="L196">_xlfn.IFS(K196&gt;25,"肥満",K196&gt;=18.5,"普通",K196&lt;18.5,"低")</f>
        <v>普通</v>
      </c>
      <c r="M196" s="1" t="s">
        <v>511</v>
      </c>
    </row>
    <row r="197" spans="1:13" x14ac:dyDescent="0.4">
      <c r="A197" s="1">
        <v>194</v>
      </c>
      <c r="B197" s="1" t="str">
        <f t="shared" si="12"/>
        <v>3</v>
      </c>
      <c r="C197" s="1" t="s">
        <v>402</v>
      </c>
      <c r="D197" s="1" t="str">
        <f t="shared" si="13"/>
        <v>A</v>
      </c>
      <c r="E197" s="1" t="s">
        <v>270</v>
      </c>
      <c r="F197" s="1" t="s">
        <v>372</v>
      </c>
      <c r="G197" s="1">
        <v>182</v>
      </c>
      <c r="H197" s="1">
        <v>75</v>
      </c>
      <c r="I197" s="1" t="s">
        <v>376</v>
      </c>
      <c r="J197" s="1" t="str">
        <f t="shared" si="14"/>
        <v/>
      </c>
      <c r="K197" s="9">
        <f t="shared" si="15"/>
        <v>22.642192971863299</v>
      </c>
      <c r="L197" s="1" t="str" cm="1">
        <f t="array" ref="L197">_xlfn.IFS(K197&gt;25,"肥満",K197&gt;=18.5,"普通",K197&lt;18.5,"低")</f>
        <v>普通</v>
      </c>
      <c r="M197" s="1" t="s">
        <v>511</v>
      </c>
    </row>
    <row r="198" spans="1:13" x14ac:dyDescent="0.4">
      <c r="A198" s="1">
        <v>195</v>
      </c>
      <c r="B198" s="1" t="str">
        <f t="shared" si="12"/>
        <v>3</v>
      </c>
      <c r="C198" s="1" t="s">
        <v>402</v>
      </c>
      <c r="D198" s="1" t="str">
        <f t="shared" si="13"/>
        <v>A</v>
      </c>
      <c r="E198" s="1" t="s">
        <v>271</v>
      </c>
      <c r="F198" s="1" t="s">
        <v>369</v>
      </c>
      <c r="G198" s="1">
        <v>164</v>
      </c>
      <c r="H198" s="1">
        <v>56</v>
      </c>
      <c r="I198" s="1" t="s">
        <v>371</v>
      </c>
      <c r="J198" s="1" t="str">
        <f t="shared" si="14"/>
        <v>再検査</v>
      </c>
      <c r="K198" s="9">
        <f t="shared" si="15"/>
        <v>20.820939916716245</v>
      </c>
      <c r="L198" s="1" t="str" cm="1">
        <f t="array" ref="L198">_xlfn.IFS(K198&gt;25,"肥満",K198&gt;=18.5,"普通",K198&lt;18.5,"低")</f>
        <v>普通</v>
      </c>
      <c r="M198" s="1" t="s">
        <v>511</v>
      </c>
    </row>
    <row r="199" spans="1:13" x14ac:dyDescent="0.4">
      <c r="A199" s="1">
        <v>196</v>
      </c>
      <c r="B199" s="1" t="str">
        <f t="shared" si="12"/>
        <v>3</v>
      </c>
      <c r="C199" s="1" t="s">
        <v>402</v>
      </c>
      <c r="D199" s="1" t="str">
        <f t="shared" si="13"/>
        <v>A</v>
      </c>
      <c r="E199" s="1" t="s">
        <v>272</v>
      </c>
      <c r="F199" s="1" t="s">
        <v>372</v>
      </c>
      <c r="G199" s="1">
        <v>173</v>
      </c>
      <c r="H199" s="1">
        <v>66</v>
      </c>
      <c r="I199" s="1" t="s">
        <v>378</v>
      </c>
      <c r="J199" s="1" t="str">
        <f t="shared" si="14"/>
        <v/>
      </c>
      <c r="K199" s="9">
        <f t="shared" si="15"/>
        <v>22.052190183434128</v>
      </c>
      <c r="L199" s="1" t="str" cm="1">
        <f t="array" ref="L199">_xlfn.IFS(K199&gt;25,"肥満",K199&gt;=18.5,"普通",K199&lt;18.5,"低")</f>
        <v>普通</v>
      </c>
      <c r="M199" s="1" t="s">
        <v>511</v>
      </c>
    </row>
    <row r="200" spans="1:13" x14ac:dyDescent="0.4">
      <c r="A200" s="1">
        <v>197</v>
      </c>
      <c r="B200" s="1" t="str">
        <f t="shared" si="12"/>
        <v>3</v>
      </c>
      <c r="C200" s="1" t="s">
        <v>402</v>
      </c>
      <c r="D200" s="1" t="str">
        <f t="shared" si="13"/>
        <v>A</v>
      </c>
      <c r="E200" s="1" t="s">
        <v>273</v>
      </c>
      <c r="F200" s="1" t="s">
        <v>369</v>
      </c>
      <c r="G200" s="1">
        <v>157</v>
      </c>
      <c r="H200" s="1">
        <v>49</v>
      </c>
      <c r="I200" s="1" t="s">
        <v>376</v>
      </c>
      <c r="J200" s="1" t="str">
        <f t="shared" si="14"/>
        <v/>
      </c>
      <c r="K200" s="9">
        <f t="shared" si="15"/>
        <v>19.879102600511175</v>
      </c>
      <c r="L200" s="1" t="str" cm="1">
        <f t="array" ref="L200">_xlfn.IFS(K200&gt;25,"肥満",K200&gt;=18.5,"普通",K200&lt;18.5,"低")</f>
        <v>普通</v>
      </c>
      <c r="M200" s="1" t="s">
        <v>511</v>
      </c>
    </row>
    <row r="201" spans="1:13" x14ac:dyDescent="0.4">
      <c r="A201" s="1">
        <v>198</v>
      </c>
      <c r="B201" s="1" t="str">
        <f t="shared" si="12"/>
        <v>3</v>
      </c>
      <c r="C201" s="1" t="s">
        <v>402</v>
      </c>
      <c r="D201" s="1" t="str">
        <f t="shared" si="13"/>
        <v>A</v>
      </c>
      <c r="E201" s="1" t="s">
        <v>274</v>
      </c>
      <c r="F201" s="1" t="s">
        <v>372</v>
      </c>
      <c r="G201" s="1">
        <v>180</v>
      </c>
      <c r="H201" s="1">
        <v>73</v>
      </c>
      <c r="I201" s="1" t="s">
        <v>371</v>
      </c>
      <c r="J201" s="1" t="str">
        <f t="shared" si="14"/>
        <v>再検査</v>
      </c>
      <c r="K201" s="9">
        <f t="shared" si="15"/>
        <v>22.530864197530864</v>
      </c>
      <c r="L201" s="1" t="str" cm="1">
        <f t="array" ref="L201">_xlfn.IFS(K201&gt;25,"肥満",K201&gt;=18.5,"普通",K201&lt;18.5,"低")</f>
        <v>普通</v>
      </c>
      <c r="M201" s="1" t="s">
        <v>511</v>
      </c>
    </row>
    <row r="202" spans="1:13" x14ac:dyDescent="0.4">
      <c r="A202" s="1">
        <v>199</v>
      </c>
      <c r="B202" s="1" t="str">
        <f t="shared" si="12"/>
        <v>3</v>
      </c>
      <c r="C202" s="1" t="s">
        <v>402</v>
      </c>
      <c r="D202" s="1" t="str">
        <f t="shared" si="13"/>
        <v>A</v>
      </c>
      <c r="E202" s="1" t="s">
        <v>275</v>
      </c>
      <c r="F202" s="1" t="s">
        <v>369</v>
      </c>
      <c r="G202" s="1">
        <v>162</v>
      </c>
      <c r="H202" s="1">
        <v>54</v>
      </c>
      <c r="I202" s="1" t="s">
        <v>378</v>
      </c>
      <c r="J202" s="1" t="str">
        <f t="shared" si="14"/>
        <v/>
      </c>
      <c r="K202" s="9">
        <f t="shared" si="15"/>
        <v>20.576131687242793</v>
      </c>
      <c r="L202" s="1" t="str" cm="1">
        <f t="array" ref="L202">_xlfn.IFS(K202&gt;25,"肥満",K202&gt;=18.5,"普通",K202&lt;18.5,"低")</f>
        <v>普通</v>
      </c>
      <c r="M202" s="1" t="s">
        <v>511</v>
      </c>
    </row>
    <row r="203" spans="1:13" x14ac:dyDescent="0.4">
      <c r="A203" s="1">
        <v>200</v>
      </c>
      <c r="B203" s="1" t="str">
        <f t="shared" si="12"/>
        <v>3</v>
      </c>
      <c r="C203" s="1" t="s">
        <v>402</v>
      </c>
      <c r="D203" s="1" t="str">
        <f t="shared" si="13"/>
        <v>A</v>
      </c>
      <c r="E203" s="1" t="s">
        <v>276</v>
      </c>
      <c r="F203" s="1" t="s">
        <v>372</v>
      </c>
      <c r="G203" s="1">
        <v>176</v>
      </c>
      <c r="H203" s="1">
        <v>69</v>
      </c>
      <c r="I203" s="1" t="s">
        <v>376</v>
      </c>
      <c r="J203" s="1" t="str">
        <f t="shared" si="14"/>
        <v/>
      </c>
      <c r="K203" s="9">
        <f t="shared" si="15"/>
        <v>22.275309917355372</v>
      </c>
      <c r="L203" s="1" t="str" cm="1">
        <f t="array" ref="L203">_xlfn.IFS(K203&gt;25,"肥満",K203&gt;=18.5,"普通",K203&lt;18.5,"低")</f>
        <v>普通</v>
      </c>
      <c r="M203" s="1" t="s">
        <v>511</v>
      </c>
    </row>
    <row r="204" spans="1:13" x14ac:dyDescent="0.4">
      <c r="A204" s="1">
        <v>201</v>
      </c>
      <c r="B204" s="1" t="str">
        <f t="shared" si="12"/>
        <v>3</v>
      </c>
      <c r="C204" s="1" t="s">
        <v>402</v>
      </c>
      <c r="D204" s="1" t="str">
        <f t="shared" si="13"/>
        <v>A</v>
      </c>
      <c r="E204" s="1" t="s">
        <v>277</v>
      </c>
      <c r="F204" s="1" t="s">
        <v>369</v>
      </c>
      <c r="G204" s="1">
        <v>165</v>
      </c>
      <c r="H204" s="1">
        <v>57</v>
      </c>
      <c r="I204" s="1" t="s">
        <v>371</v>
      </c>
      <c r="J204" s="1" t="str">
        <f t="shared" si="14"/>
        <v>再検査</v>
      </c>
      <c r="K204" s="9">
        <f t="shared" si="15"/>
        <v>20.936639118457304</v>
      </c>
      <c r="L204" s="1" t="str" cm="1">
        <f t="array" ref="L204">_xlfn.IFS(K204&gt;25,"肥満",K204&gt;=18.5,"普通",K204&lt;18.5,"低")</f>
        <v>普通</v>
      </c>
      <c r="M204" s="1" t="s">
        <v>511</v>
      </c>
    </row>
    <row r="205" spans="1:13" x14ac:dyDescent="0.4">
      <c r="A205" s="1">
        <v>202</v>
      </c>
      <c r="B205" s="1" t="str">
        <f t="shared" si="12"/>
        <v>3</v>
      </c>
      <c r="C205" s="1" t="s">
        <v>402</v>
      </c>
      <c r="D205" s="1" t="str">
        <f t="shared" si="13"/>
        <v>A</v>
      </c>
      <c r="E205" s="1" t="s">
        <v>278</v>
      </c>
      <c r="F205" s="1" t="s">
        <v>372</v>
      </c>
      <c r="G205" s="1">
        <v>179</v>
      </c>
      <c r="H205" s="1">
        <v>72</v>
      </c>
      <c r="I205" s="1" t="s">
        <v>378</v>
      </c>
      <c r="J205" s="1" t="str">
        <f t="shared" si="14"/>
        <v/>
      </c>
      <c r="K205" s="9">
        <f t="shared" si="15"/>
        <v>22.471208763771418</v>
      </c>
      <c r="L205" s="1" t="str" cm="1">
        <f t="array" ref="L205">_xlfn.IFS(K205&gt;25,"肥満",K205&gt;=18.5,"普通",K205&lt;18.5,"低")</f>
        <v>普通</v>
      </c>
      <c r="M205" s="1" t="s">
        <v>511</v>
      </c>
    </row>
    <row r="206" spans="1:13" x14ac:dyDescent="0.4">
      <c r="A206" s="1">
        <v>203</v>
      </c>
      <c r="B206" s="1" t="str">
        <f t="shared" si="12"/>
        <v>3</v>
      </c>
      <c r="C206" s="1" t="s">
        <v>402</v>
      </c>
      <c r="D206" s="1" t="str">
        <f t="shared" si="13"/>
        <v>A</v>
      </c>
      <c r="E206" s="1" t="s">
        <v>279</v>
      </c>
      <c r="F206" s="1" t="s">
        <v>369</v>
      </c>
      <c r="G206" s="1">
        <v>158</v>
      </c>
      <c r="H206" s="1">
        <v>50</v>
      </c>
      <c r="I206" s="1" t="s">
        <v>376</v>
      </c>
      <c r="J206" s="1" t="str">
        <f t="shared" si="14"/>
        <v/>
      </c>
      <c r="K206" s="9">
        <f t="shared" si="15"/>
        <v>20.028841531805796</v>
      </c>
      <c r="L206" s="1" t="str" cm="1">
        <f t="array" ref="L206">_xlfn.IFS(K206&gt;25,"肥満",K206&gt;=18.5,"普通",K206&lt;18.5,"低")</f>
        <v>普通</v>
      </c>
      <c r="M206" s="1" t="s">
        <v>511</v>
      </c>
    </row>
    <row r="207" spans="1:13" x14ac:dyDescent="0.4">
      <c r="A207" s="1">
        <v>204</v>
      </c>
      <c r="B207" s="1" t="str">
        <f t="shared" si="12"/>
        <v>3</v>
      </c>
      <c r="C207" s="1" t="s">
        <v>402</v>
      </c>
      <c r="D207" s="1" t="str">
        <f t="shared" si="13"/>
        <v>A</v>
      </c>
      <c r="E207" s="1" t="s">
        <v>280</v>
      </c>
      <c r="F207" s="1" t="s">
        <v>372</v>
      </c>
      <c r="G207" s="1">
        <v>174</v>
      </c>
      <c r="H207" s="1">
        <v>67</v>
      </c>
      <c r="I207" s="1" t="s">
        <v>371</v>
      </c>
      <c r="J207" s="1" t="str">
        <f t="shared" si="14"/>
        <v>再検査</v>
      </c>
      <c r="K207" s="9">
        <f t="shared" si="15"/>
        <v>22.129739727837229</v>
      </c>
      <c r="L207" s="1" t="str" cm="1">
        <f t="array" ref="L207">_xlfn.IFS(K207&gt;25,"肥満",K207&gt;=18.5,"普通",K207&lt;18.5,"低")</f>
        <v>普通</v>
      </c>
      <c r="M207" s="1" t="s">
        <v>511</v>
      </c>
    </row>
    <row r="208" spans="1:13" x14ac:dyDescent="0.4">
      <c r="A208" s="1">
        <v>205</v>
      </c>
      <c r="B208" s="1" t="str">
        <f t="shared" si="12"/>
        <v>3</v>
      </c>
      <c r="C208" s="1" t="s">
        <v>402</v>
      </c>
      <c r="D208" s="1" t="str">
        <f t="shared" si="13"/>
        <v>A</v>
      </c>
      <c r="E208" s="1" t="s">
        <v>281</v>
      </c>
      <c r="F208" s="1" t="s">
        <v>369</v>
      </c>
      <c r="G208" s="1">
        <v>163</v>
      </c>
      <c r="H208" s="1">
        <v>55</v>
      </c>
      <c r="I208" s="1" t="s">
        <v>378</v>
      </c>
      <c r="J208" s="1" t="str">
        <f t="shared" si="14"/>
        <v/>
      </c>
      <c r="K208" s="9">
        <f t="shared" si="15"/>
        <v>20.700816741315069</v>
      </c>
      <c r="L208" s="1" t="str" cm="1">
        <f t="array" ref="L208">_xlfn.IFS(K208&gt;25,"肥満",K208&gt;=18.5,"普通",K208&lt;18.5,"低")</f>
        <v>普通</v>
      </c>
      <c r="M208" s="1" t="s">
        <v>511</v>
      </c>
    </row>
    <row r="209" spans="1:13" x14ac:dyDescent="0.4">
      <c r="A209" s="1">
        <v>206</v>
      </c>
      <c r="B209" s="1" t="str">
        <f t="shared" si="12"/>
        <v>3</v>
      </c>
      <c r="C209" s="1" t="s">
        <v>402</v>
      </c>
      <c r="D209" s="1" t="str">
        <f t="shared" si="13"/>
        <v>A</v>
      </c>
      <c r="E209" s="1" t="s">
        <v>282</v>
      </c>
      <c r="F209" s="1" t="s">
        <v>372</v>
      </c>
      <c r="G209" s="1">
        <v>181</v>
      </c>
      <c r="H209" s="1">
        <v>74</v>
      </c>
      <c r="I209" s="1" t="s">
        <v>376</v>
      </c>
      <c r="J209" s="1" t="str">
        <f t="shared" si="14"/>
        <v/>
      </c>
      <c r="K209" s="9">
        <f t="shared" si="15"/>
        <v>22.587833094227893</v>
      </c>
      <c r="L209" s="1" t="str" cm="1">
        <f t="array" ref="L209">_xlfn.IFS(K209&gt;25,"肥満",K209&gt;=18.5,"普通",K209&lt;18.5,"低")</f>
        <v>普通</v>
      </c>
      <c r="M209" s="1" t="s">
        <v>389</v>
      </c>
    </row>
    <row r="210" spans="1:13" x14ac:dyDescent="0.4">
      <c r="A210" s="1">
        <v>207</v>
      </c>
      <c r="B210" s="1" t="str">
        <f t="shared" si="12"/>
        <v>3</v>
      </c>
      <c r="C210" s="1" t="s">
        <v>402</v>
      </c>
      <c r="D210" s="1" t="str">
        <f t="shared" si="13"/>
        <v>A</v>
      </c>
      <c r="E210" s="1" t="s">
        <v>283</v>
      </c>
      <c r="F210" s="1" t="s">
        <v>369</v>
      </c>
      <c r="G210" s="1">
        <v>156</v>
      </c>
      <c r="H210" s="1">
        <v>48</v>
      </c>
      <c r="I210" s="1" t="s">
        <v>371</v>
      </c>
      <c r="J210" s="1" t="str">
        <f t="shared" si="14"/>
        <v>再検査</v>
      </c>
      <c r="K210" s="9">
        <f t="shared" si="15"/>
        <v>19.723865877712029</v>
      </c>
      <c r="L210" s="1" t="str" cm="1">
        <f t="array" ref="L210">_xlfn.IFS(K210&gt;25,"肥満",K210&gt;=18.5,"普通",K210&lt;18.5,"低")</f>
        <v>普通</v>
      </c>
      <c r="M210" s="1" t="s">
        <v>511</v>
      </c>
    </row>
    <row r="211" spans="1:13" x14ac:dyDescent="0.4">
      <c r="A211" s="1">
        <v>208</v>
      </c>
      <c r="B211" s="1" t="str">
        <f t="shared" si="12"/>
        <v>3</v>
      </c>
      <c r="C211" s="1" t="s">
        <v>402</v>
      </c>
      <c r="D211" s="1" t="str">
        <f t="shared" si="13"/>
        <v>A</v>
      </c>
      <c r="E211" s="1" t="s">
        <v>284</v>
      </c>
      <c r="F211" s="1" t="s">
        <v>372</v>
      </c>
      <c r="G211" s="1">
        <v>177</v>
      </c>
      <c r="H211" s="1">
        <v>60</v>
      </c>
      <c r="I211" s="1" t="s">
        <v>378</v>
      </c>
      <c r="J211" s="1" t="str">
        <f t="shared" si="14"/>
        <v/>
      </c>
      <c r="K211" s="9">
        <f t="shared" si="15"/>
        <v>19.151584793641671</v>
      </c>
      <c r="L211" s="1" t="str" cm="1">
        <f t="array" ref="L211">_xlfn.IFS(K211&gt;25,"肥満",K211&gt;=18.5,"普通",K211&lt;18.5,"低")</f>
        <v>普通</v>
      </c>
      <c r="M211" s="1" t="s">
        <v>511</v>
      </c>
    </row>
    <row r="212" spans="1:13" x14ac:dyDescent="0.4">
      <c r="A212" s="1">
        <v>209</v>
      </c>
      <c r="B212" s="1" t="str">
        <f t="shared" si="12"/>
        <v>3</v>
      </c>
      <c r="C212" s="1" t="s">
        <v>402</v>
      </c>
      <c r="D212" s="1" t="str">
        <f t="shared" si="13"/>
        <v>A</v>
      </c>
      <c r="E212" s="1" t="s">
        <v>285</v>
      </c>
      <c r="F212" s="1" t="s">
        <v>369</v>
      </c>
      <c r="G212" s="1">
        <v>166</v>
      </c>
      <c r="H212" s="1">
        <v>58</v>
      </c>
      <c r="I212" s="1" t="s">
        <v>376</v>
      </c>
      <c r="J212" s="1" t="str">
        <f t="shared" si="14"/>
        <v/>
      </c>
      <c r="K212" s="9">
        <f t="shared" si="15"/>
        <v>21.048047612135289</v>
      </c>
      <c r="L212" s="1" t="str" cm="1">
        <f t="array" ref="L212">_xlfn.IFS(K212&gt;25,"肥満",K212&gt;=18.5,"普通",K212&lt;18.5,"低")</f>
        <v>普通</v>
      </c>
      <c r="M212" s="1" t="s">
        <v>511</v>
      </c>
    </row>
    <row r="213" spans="1:13" x14ac:dyDescent="0.4">
      <c r="A213" s="1">
        <v>210</v>
      </c>
      <c r="B213" s="1" t="str">
        <f t="shared" si="12"/>
        <v>3</v>
      </c>
      <c r="C213" s="1" t="s">
        <v>402</v>
      </c>
      <c r="D213" s="1" t="str">
        <f t="shared" si="13"/>
        <v>A</v>
      </c>
      <c r="E213" s="1" t="s">
        <v>286</v>
      </c>
      <c r="F213" s="1" t="s">
        <v>372</v>
      </c>
      <c r="G213" s="1">
        <v>172</v>
      </c>
      <c r="H213" s="1">
        <v>65</v>
      </c>
      <c r="I213" s="1" t="s">
        <v>371</v>
      </c>
      <c r="J213" s="1" t="str">
        <f t="shared" si="14"/>
        <v>再検査</v>
      </c>
      <c r="K213" s="9">
        <f t="shared" si="15"/>
        <v>21.971335857220122</v>
      </c>
      <c r="L213" s="1" t="str" cm="1">
        <f t="array" ref="L213">_xlfn.IFS(K213&gt;25,"肥満",K213&gt;=18.5,"普通",K213&lt;18.5,"低")</f>
        <v>普通</v>
      </c>
      <c r="M213" s="1" t="s">
        <v>511</v>
      </c>
    </row>
    <row r="214" spans="1:13" x14ac:dyDescent="0.4">
      <c r="A214" s="1">
        <v>211</v>
      </c>
      <c r="B214" s="1" t="str">
        <f t="shared" si="12"/>
        <v>3</v>
      </c>
      <c r="C214" s="1" t="s">
        <v>402</v>
      </c>
      <c r="D214" s="1" t="str">
        <f t="shared" si="13"/>
        <v>A</v>
      </c>
      <c r="E214" s="1" t="s">
        <v>287</v>
      </c>
      <c r="F214" s="1" t="s">
        <v>369</v>
      </c>
      <c r="G214" s="1">
        <v>160</v>
      </c>
      <c r="H214" s="1">
        <v>52</v>
      </c>
      <c r="I214" s="1" t="s">
        <v>378</v>
      </c>
      <c r="J214" s="1" t="str">
        <f t="shared" si="14"/>
        <v/>
      </c>
      <c r="K214" s="9">
        <f t="shared" si="15"/>
        <v>20.312499999999996</v>
      </c>
      <c r="L214" s="1" t="str" cm="1">
        <f t="array" ref="L214">_xlfn.IFS(K214&gt;25,"肥満",K214&gt;=18.5,"普通",K214&lt;18.5,"低")</f>
        <v>普通</v>
      </c>
      <c r="M214" s="1" t="s">
        <v>511</v>
      </c>
    </row>
    <row r="215" spans="1:13" x14ac:dyDescent="0.4">
      <c r="A215" s="1">
        <v>212</v>
      </c>
      <c r="B215" s="1" t="str">
        <f t="shared" si="12"/>
        <v>3</v>
      </c>
      <c r="C215" s="1" t="s">
        <v>403</v>
      </c>
      <c r="D215" s="1" t="str">
        <f t="shared" si="13"/>
        <v>B</v>
      </c>
      <c r="E215" s="1" t="s">
        <v>288</v>
      </c>
      <c r="F215" s="1" t="s">
        <v>372</v>
      </c>
      <c r="G215" s="1">
        <v>183</v>
      </c>
      <c r="H215" s="1">
        <v>76</v>
      </c>
      <c r="I215" s="1" t="s">
        <v>376</v>
      </c>
      <c r="J215" s="1" t="str">
        <f t="shared" si="14"/>
        <v/>
      </c>
      <c r="K215" s="9">
        <f t="shared" si="15"/>
        <v>22.694018931589476</v>
      </c>
      <c r="L215" s="1" t="str" cm="1">
        <f t="array" ref="L215">_xlfn.IFS(K215&gt;25,"肥満",K215&gt;=18.5,"普通",K215&lt;18.5,"低")</f>
        <v>普通</v>
      </c>
      <c r="M215" s="1" t="s">
        <v>511</v>
      </c>
    </row>
    <row r="216" spans="1:13" x14ac:dyDescent="0.4">
      <c r="A216" s="1">
        <v>213</v>
      </c>
      <c r="B216" s="1" t="str">
        <f t="shared" si="12"/>
        <v>3</v>
      </c>
      <c r="C216" s="1" t="s">
        <v>403</v>
      </c>
      <c r="D216" s="1" t="str">
        <f t="shared" si="13"/>
        <v>B</v>
      </c>
      <c r="E216" s="1" t="s">
        <v>289</v>
      </c>
      <c r="F216" s="1" t="s">
        <v>369</v>
      </c>
      <c r="G216" s="1">
        <v>155</v>
      </c>
      <c r="H216" s="1">
        <v>47</v>
      </c>
      <c r="I216" s="1" t="s">
        <v>371</v>
      </c>
      <c r="J216" s="1" t="str">
        <f t="shared" si="14"/>
        <v>再検査</v>
      </c>
      <c r="K216" s="9">
        <f t="shared" si="15"/>
        <v>19.562955254942764</v>
      </c>
      <c r="L216" s="1" t="str" cm="1">
        <f t="array" ref="L216">_xlfn.IFS(K216&gt;25,"肥満",K216&gt;=18.5,"普通",K216&lt;18.5,"低")</f>
        <v>普通</v>
      </c>
      <c r="M216" s="1" t="s">
        <v>511</v>
      </c>
    </row>
    <row r="217" spans="1:13" x14ac:dyDescent="0.4">
      <c r="A217" s="1">
        <v>214</v>
      </c>
      <c r="B217" s="1" t="str">
        <f t="shared" si="12"/>
        <v>3</v>
      </c>
      <c r="C217" s="1" t="s">
        <v>403</v>
      </c>
      <c r="D217" s="1" t="str">
        <f t="shared" si="13"/>
        <v>B</v>
      </c>
      <c r="E217" s="1" t="s">
        <v>290</v>
      </c>
      <c r="F217" s="1" t="s">
        <v>372</v>
      </c>
      <c r="G217" s="1">
        <v>170</v>
      </c>
      <c r="H217" s="1">
        <v>63</v>
      </c>
      <c r="I217" s="1" t="s">
        <v>378</v>
      </c>
      <c r="J217" s="1" t="str">
        <f t="shared" si="14"/>
        <v/>
      </c>
      <c r="K217" s="9">
        <f t="shared" si="15"/>
        <v>21.79930795847751</v>
      </c>
      <c r="L217" s="1" t="str" cm="1">
        <f t="array" ref="L217">_xlfn.IFS(K217&gt;25,"肥満",K217&gt;=18.5,"普通",K217&lt;18.5,"低")</f>
        <v>普通</v>
      </c>
      <c r="M217" s="1" t="s">
        <v>511</v>
      </c>
    </row>
    <row r="218" spans="1:13" x14ac:dyDescent="0.4">
      <c r="A218" s="1">
        <v>215</v>
      </c>
      <c r="B218" s="1" t="str">
        <f t="shared" si="12"/>
        <v>3</v>
      </c>
      <c r="C218" s="1" t="s">
        <v>403</v>
      </c>
      <c r="D218" s="1" t="str">
        <f t="shared" si="13"/>
        <v>B</v>
      </c>
      <c r="E218" s="1" t="s">
        <v>291</v>
      </c>
      <c r="F218" s="1" t="s">
        <v>369</v>
      </c>
      <c r="G218" s="1">
        <v>167</v>
      </c>
      <c r="H218" s="1">
        <v>42</v>
      </c>
      <c r="I218" s="1" t="s">
        <v>376</v>
      </c>
      <c r="J218" s="1" t="str">
        <f t="shared" si="14"/>
        <v/>
      </c>
      <c r="K218" s="9">
        <f t="shared" si="15"/>
        <v>15.059700957366704</v>
      </c>
      <c r="L218" s="1" t="str" cm="1">
        <f t="array" ref="L218">_xlfn.IFS(K218&gt;25,"肥満",K218&gt;=18.5,"普通",K218&lt;18.5,"低")</f>
        <v>低</v>
      </c>
      <c r="M218" s="1" t="s">
        <v>511</v>
      </c>
    </row>
    <row r="219" spans="1:13" x14ac:dyDescent="0.4">
      <c r="A219" s="1">
        <v>216</v>
      </c>
      <c r="B219" s="1" t="str">
        <f t="shared" si="12"/>
        <v>3</v>
      </c>
      <c r="C219" s="1" t="s">
        <v>403</v>
      </c>
      <c r="D219" s="1" t="str">
        <f t="shared" si="13"/>
        <v>B</v>
      </c>
      <c r="E219" s="1" t="s">
        <v>292</v>
      </c>
      <c r="F219" s="1" t="s">
        <v>372</v>
      </c>
      <c r="G219" s="1">
        <v>178</v>
      </c>
      <c r="H219" s="1">
        <v>71</v>
      </c>
      <c r="I219" s="1" t="s">
        <v>371</v>
      </c>
      <c r="J219" s="1" t="str">
        <f t="shared" si="14"/>
        <v>再検査</v>
      </c>
      <c r="K219" s="9">
        <f t="shared" si="15"/>
        <v>22.408786769347305</v>
      </c>
      <c r="L219" s="1" t="str" cm="1">
        <f t="array" ref="L219">_xlfn.IFS(K219&gt;25,"肥満",K219&gt;=18.5,"普通",K219&lt;18.5,"低")</f>
        <v>普通</v>
      </c>
      <c r="M219" s="1" t="s">
        <v>511</v>
      </c>
    </row>
    <row r="220" spans="1:13" x14ac:dyDescent="0.4">
      <c r="A220" s="1">
        <v>217</v>
      </c>
      <c r="B220" s="1" t="str">
        <f t="shared" si="12"/>
        <v>3</v>
      </c>
      <c r="C220" s="1" t="s">
        <v>403</v>
      </c>
      <c r="D220" s="1" t="str">
        <f t="shared" si="13"/>
        <v>B</v>
      </c>
      <c r="E220" s="1" t="s">
        <v>293</v>
      </c>
      <c r="F220" s="1" t="s">
        <v>369</v>
      </c>
      <c r="G220" s="1">
        <v>159</v>
      </c>
      <c r="H220" s="1">
        <v>51</v>
      </c>
      <c r="I220" s="1" t="s">
        <v>378</v>
      </c>
      <c r="J220" s="1" t="str">
        <f t="shared" si="14"/>
        <v/>
      </c>
      <c r="K220" s="9">
        <f t="shared" si="15"/>
        <v>20.173252640322769</v>
      </c>
      <c r="L220" s="1" t="str" cm="1">
        <f t="array" ref="L220">_xlfn.IFS(K220&gt;25,"肥満",K220&gt;=18.5,"普通",K220&lt;18.5,"低")</f>
        <v>普通</v>
      </c>
      <c r="M220" s="1" t="s">
        <v>511</v>
      </c>
    </row>
    <row r="221" spans="1:13" x14ac:dyDescent="0.4">
      <c r="A221" s="1">
        <v>218</v>
      </c>
      <c r="B221" s="1" t="str">
        <f t="shared" si="12"/>
        <v>3</v>
      </c>
      <c r="C221" s="1" t="s">
        <v>403</v>
      </c>
      <c r="D221" s="1" t="str">
        <f t="shared" si="13"/>
        <v>B</v>
      </c>
      <c r="E221" s="1" t="s">
        <v>294</v>
      </c>
      <c r="F221" s="1" t="s">
        <v>372</v>
      </c>
      <c r="G221" s="1">
        <v>175</v>
      </c>
      <c r="H221" s="1">
        <v>68</v>
      </c>
      <c r="I221" s="1" t="s">
        <v>376</v>
      </c>
      <c r="J221" s="1" t="str">
        <f t="shared" si="14"/>
        <v/>
      </c>
      <c r="K221" s="9">
        <f t="shared" si="15"/>
        <v>22.204081632653061</v>
      </c>
      <c r="L221" s="1" t="str" cm="1">
        <f t="array" ref="L221">_xlfn.IFS(K221&gt;25,"肥満",K221&gt;=18.5,"普通",K221&lt;18.5,"低")</f>
        <v>普通</v>
      </c>
      <c r="M221" s="1" t="s">
        <v>511</v>
      </c>
    </row>
    <row r="222" spans="1:13" x14ac:dyDescent="0.4">
      <c r="A222" s="1">
        <v>219</v>
      </c>
      <c r="B222" s="1" t="str">
        <f t="shared" si="12"/>
        <v>3</v>
      </c>
      <c r="C222" s="1" t="s">
        <v>403</v>
      </c>
      <c r="D222" s="1" t="str">
        <f t="shared" si="13"/>
        <v>B</v>
      </c>
      <c r="E222" s="1" t="s">
        <v>295</v>
      </c>
      <c r="F222" s="1" t="s">
        <v>369</v>
      </c>
      <c r="G222" s="1">
        <v>164</v>
      </c>
      <c r="H222" s="1">
        <v>43</v>
      </c>
      <c r="I222" s="1" t="s">
        <v>371</v>
      </c>
      <c r="J222" s="1" t="str">
        <f t="shared" si="14"/>
        <v>再検査</v>
      </c>
      <c r="K222" s="9">
        <f t="shared" si="15"/>
        <v>15.987507436049974</v>
      </c>
      <c r="L222" s="1" t="str" cm="1">
        <f t="array" ref="L222">_xlfn.IFS(K222&gt;25,"肥満",K222&gt;=18.5,"普通",K222&lt;18.5,"低")</f>
        <v>低</v>
      </c>
      <c r="M222" s="1" t="s">
        <v>511</v>
      </c>
    </row>
    <row r="223" spans="1:13" x14ac:dyDescent="0.4">
      <c r="A223" s="1">
        <v>220</v>
      </c>
      <c r="B223" s="1" t="str">
        <f t="shared" si="12"/>
        <v>3</v>
      </c>
      <c r="C223" s="1" t="s">
        <v>403</v>
      </c>
      <c r="D223" s="1" t="str">
        <f t="shared" si="13"/>
        <v>B</v>
      </c>
      <c r="E223" s="1" t="s">
        <v>296</v>
      </c>
      <c r="F223" s="1" t="s">
        <v>372</v>
      </c>
      <c r="G223" s="1">
        <v>180</v>
      </c>
      <c r="H223" s="1">
        <v>58</v>
      </c>
      <c r="I223" s="1" t="s">
        <v>378</v>
      </c>
      <c r="J223" s="1" t="str">
        <f t="shared" si="14"/>
        <v/>
      </c>
      <c r="K223" s="9">
        <f t="shared" si="15"/>
        <v>17.901234567901234</v>
      </c>
      <c r="L223" s="1" t="str" cm="1">
        <f t="array" ref="L223">_xlfn.IFS(K223&gt;25,"肥満",K223&gt;=18.5,"普通",K223&lt;18.5,"低")</f>
        <v>低</v>
      </c>
      <c r="M223" s="1" t="s">
        <v>511</v>
      </c>
    </row>
    <row r="224" spans="1:13" x14ac:dyDescent="0.4">
      <c r="A224" s="1">
        <v>221</v>
      </c>
      <c r="B224" s="1" t="str">
        <f t="shared" si="12"/>
        <v>3</v>
      </c>
      <c r="C224" s="1" t="s">
        <v>403</v>
      </c>
      <c r="D224" s="1" t="str">
        <f t="shared" si="13"/>
        <v>B</v>
      </c>
      <c r="E224" s="1" t="s">
        <v>297</v>
      </c>
      <c r="F224" s="1" t="s">
        <v>369</v>
      </c>
      <c r="G224" s="1">
        <v>162</v>
      </c>
      <c r="H224" s="1">
        <v>54</v>
      </c>
      <c r="I224" s="1" t="s">
        <v>376</v>
      </c>
      <c r="J224" s="1" t="str">
        <f t="shared" si="14"/>
        <v/>
      </c>
      <c r="K224" s="9">
        <f t="shared" si="15"/>
        <v>20.576131687242793</v>
      </c>
      <c r="L224" s="1" t="str" cm="1">
        <f t="array" ref="L224">_xlfn.IFS(K224&gt;25,"肥満",K224&gt;=18.5,"普通",K224&lt;18.5,"低")</f>
        <v>普通</v>
      </c>
      <c r="M224" s="1" t="s">
        <v>511</v>
      </c>
    </row>
    <row r="225" spans="1:13" x14ac:dyDescent="0.4">
      <c r="A225" s="1">
        <v>222</v>
      </c>
      <c r="B225" s="1" t="str">
        <f t="shared" si="12"/>
        <v>3</v>
      </c>
      <c r="C225" s="1" t="s">
        <v>403</v>
      </c>
      <c r="D225" s="1" t="str">
        <f t="shared" si="13"/>
        <v>B</v>
      </c>
      <c r="E225" s="1" t="s">
        <v>298</v>
      </c>
      <c r="F225" s="1" t="s">
        <v>372</v>
      </c>
      <c r="G225" s="1">
        <v>176</v>
      </c>
      <c r="H225" s="1">
        <v>69</v>
      </c>
      <c r="I225" s="1" t="s">
        <v>371</v>
      </c>
      <c r="J225" s="1" t="str">
        <f t="shared" si="14"/>
        <v>再検査</v>
      </c>
      <c r="K225" s="9">
        <f t="shared" si="15"/>
        <v>22.275309917355372</v>
      </c>
      <c r="L225" s="1" t="str" cm="1">
        <f t="array" ref="L225">_xlfn.IFS(K225&gt;25,"肥満",K225&gt;=18.5,"普通",K225&lt;18.5,"低")</f>
        <v>普通</v>
      </c>
      <c r="M225" s="1" t="s">
        <v>511</v>
      </c>
    </row>
    <row r="226" spans="1:13" x14ac:dyDescent="0.4">
      <c r="A226" s="1">
        <v>223</v>
      </c>
      <c r="B226" s="1" t="str">
        <f t="shared" si="12"/>
        <v>3</v>
      </c>
      <c r="C226" s="1" t="s">
        <v>403</v>
      </c>
      <c r="D226" s="1" t="str">
        <f t="shared" si="13"/>
        <v>B</v>
      </c>
      <c r="E226" s="1" t="s">
        <v>299</v>
      </c>
      <c r="F226" s="1" t="s">
        <v>369</v>
      </c>
      <c r="G226" s="1">
        <v>158</v>
      </c>
      <c r="H226" s="1">
        <v>50</v>
      </c>
      <c r="I226" s="1" t="s">
        <v>378</v>
      </c>
      <c r="J226" s="1" t="str">
        <f t="shared" si="14"/>
        <v/>
      </c>
      <c r="K226" s="9">
        <f t="shared" si="15"/>
        <v>20.028841531805796</v>
      </c>
      <c r="L226" s="1" t="str" cm="1">
        <f t="array" ref="L226">_xlfn.IFS(K226&gt;25,"肥満",K226&gt;=18.5,"普通",K226&lt;18.5,"低")</f>
        <v>普通</v>
      </c>
      <c r="M226" s="1" t="s">
        <v>511</v>
      </c>
    </row>
    <row r="227" spans="1:13" x14ac:dyDescent="0.4">
      <c r="A227" s="1">
        <v>224</v>
      </c>
      <c r="B227" s="1" t="str">
        <f t="shared" si="12"/>
        <v>3</v>
      </c>
      <c r="C227" s="1" t="s">
        <v>403</v>
      </c>
      <c r="D227" s="1" t="str">
        <f t="shared" si="13"/>
        <v>B</v>
      </c>
      <c r="E227" s="1" t="s">
        <v>300</v>
      </c>
      <c r="F227" s="1" t="s">
        <v>372</v>
      </c>
      <c r="G227" s="1">
        <v>182</v>
      </c>
      <c r="H227" s="1">
        <v>75</v>
      </c>
      <c r="I227" s="1" t="s">
        <v>376</v>
      </c>
      <c r="J227" s="1" t="str">
        <f t="shared" si="14"/>
        <v/>
      </c>
      <c r="K227" s="9">
        <f t="shared" si="15"/>
        <v>22.642192971863299</v>
      </c>
      <c r="L227" s="1" t="str" cm="1">
        <f t="array" ref="L227">_xlfn.IFS(K227&gt;25,"肥満",K227&gt;=18.5,"普通",K227&lt;18.5,"低")</f>
        <v>普通</v>
      </c>
      <c r="M227" s="1" t="s">
        <v>386</v>
      </c>
    </row>
    <row r="228" spans="1:13" x14ac:dyDescent="0.4">
      <c r="A228" s="1">
        <v>225</v>
      </c>
      <c r="B228" s="1" t="str">
        <f t="shared" si="12"/>
        <v>3</v>
      </c>
      <c r="C228" s="1" t="s">
        <v>403</v>
      </c>
      <c r="D228" s="1" t="str">
        <f t="shared" si="13"/>
        <v>B</v>
      </c>
      <c r="E228" s="1" t="s">
        <v>301</v>
      </c>
      <c r="F228" s="1" t="s">
        <v>369</v>
      </c>
      <c r="G228" s="1">
        <v>165</v>
      </c>
      <c r="H228" s="1">
        <v>57</v>
      </c>
      <c r="I228" s="1" t="s">
        <v>371</v>
      </c>
      <c r="J228" s="1" t="str">
        <f t="shared" si="14"/>
        <v>再検査</v>
      </c>
      <c r="K228" s="9">
        <f t="shared" si="15"/>
        <v>20.936639118457304</v>
      </c>
      <c r="L228" s="1" t="str" cm="1">
        <f t="array" ref="L228">_xlfn.IFS(K228&gt;25,"肥満",K228&gt;=18.5,"普通",K228&lt;18.5,"低")</f>
        <v>普通</v>
      </c>
      <c r="M228" s="1" t="s">
        <v>511</v>
      </c>
    </row>
    <row r="229" spans="1:13" x14ac:dyDescent="0.4">
      <c r="A229" s="1">
        <v>226</v>
      </c>
      <c r="B229" s="1" t="str">
        <f t="shared" si="12"/>
        <v>3</v>
      </c>
      <c r="C229" s="1" t="s">
        <v>403</v>
      </c>
      <c r="D229" s="1" t="str">
        <f t="shared" si="13"/>
        <v>B</v>
      </c>
      <c r="E229" s="1" t="s">
        <v>302</v>
      </c>
      <c r="F229" s="1" t="s">
        <v>372</v>
      </c>
      <c r="G229" s="1">
        <v>173</v>
      </c>
      <c r="H229" s="1">
        <v>66</v>
      </c>
      <c r="I229" s="1" t="s">
        <v>378</v>
      </c>
      <c r="J229" s="1" t="str">
        <f t="shared" si="14"/>
        <v/>
      </c>
      <c r="K229" s="9">
        <f t="shared" si="15"/>
        <v>22.052190183434128</v>
      </c>
      <c r="L229" s="1" t="str" cm="1">
        <f t="array" ref="L229">_xlfn.IFS(K229&gt;25,"肥満",K229&gt;=18.5,"普通",K229&lt;18.5,"低")</f>
        <v>普通</v>
      </c>
      <c r="M229" s="1" t="s">
        <v>511</v>
      </c>
    </row>
    <row r="230" spans="1:13" x14ac:dyDescent="0.4">
      <c r="A230" s="1">
        <v>227</v>
      </c>
      <c r="B230" s="1" t="str">
        <f t="shared" si="12"/>
        <v>3</v>
      </c>
      <c r="C230" s="1" t="s">
        <v>403</v>
      </c>
      <c r="D230" s="1" t="str">
        <f t="shared" si="13"/>
        <v>B</v>
      </c>
      <c r="E230" s="1" t="s">
        <v>303</v>
      </c>
      <c r="F230" s="1" t="s">
        <v>369</v>
      </c>
      <c r="G230" s="1">
        <v>161</v>
      </c>
      <c r="H230" s="1">
        <v>53</v>
      </c>
      <c r="I230" s="1" t="s">
        <v>376</v>
      </c>
      <c r="J230" s="1" t="str">
        <f t="shared" si="14"/>
        <v/>
      </c>
      <c r="K230" s="9">
        <f t="shared" si="15"/>
        <v>20.446742023841672</v>
      </c>
      <c r="L230" s="1" t="str" cm="1">
        <f t="array" ref="L230">_xlfn.IFS(K230&gt;25,"肥満",K230&gt;=18.5,"普通",K230&lt;18.5,"低")</f>
        <v>普通</v>
      </c>
      <c r="M230" s="1" t="s">
        <v>511</v>
      </c>
    </row>
    <row r="231" spans="1:13" x14ac:dyDescent="0.4">
      <c r="A231" s="1">
        <v>228</v>
      </c>
      <c r="B231" s="1" t="str">
        <f t="shared" si="12"/>
        <v>3</v>
      </c>
      <c r="C231" s="1" t="s">
        <v>403</v>
      </c>
      <c r="D231" s="1" t="str">
        <f t="shared" si="13"/>
        <v>B</v>
      </c>
      <c r="E231" s="1" t="s">
        <v>304</v>
      </c>
      <c r="F231" s="1" t="s">
        <v>372</v>
      </c>
      <c r="G231" s="1">
        <v>179</v>
      </c>
      <c r="H231" s="1">
        <v>72</v>
      </c>
      <c r="I231" s="1" t="s">
        <v>371</v>
      </c>
      <c r="J231" s="1" t="str">
        <f t="shared" si="14"/>
        <v>再検査</v>
      </c>
      <c r="K231" s="9">
        <f t="shared" si="15"/>
        <v>22.471208763771418</v>
      </c>
      <c r="L231" s="1" t="str" cm="1">
        <f t="array" ref="L231">_xlfn.IFS(K231&gt;25,"肥満",K231&gt;=18.5,"普通",K231&lt;18.5,"低")</f>
        <v>普通</v>
      </c>
      <c r="M231" s="1" t="s">
        <v>511</v>
      </c>
    </row>
    <row r="232" spans="1:13" x14ac:dyDescent="0.4">
      <c r="A232" s="1">
        <v>229</v>
      </c>
      <c r="B232" s="1" t="str">
        <f t="shared" si="12"/>
        <v>3</v>
      </c>
      <c r="C232" s="1" t="s">
        <v>403</v>
      </c>
      <c r="D232" s="1" t="str">
        <f t="shared" si="13"/>
        <v>B</v>
      </c>
      <c r="E232" s="1" t="s">
        <v>305</v>
      </c>
      <c r="F232" s="1" t="s">
        <v>369</v>
      </c>
      <c r="G232" s="1">
        <v>157</v>
      </c>
      <c r="H232" s="1">
        <v>43</v>
      </c>
      <c r="I232" s="1" t="s">
        <v>378</v>
      </c>
      <c r="J232" s="1" t="str">
        <f t="shared" si="14"/>
        <v/>
      </c>
      <c r="K232" s="9">
        <f t="shared" si="15"/>
        <v>17.444926771877153</v>
      </c>
      <c r="L232" s="1" t="str" cm="1">
        <f t="array" ref="L232">_xlfn.IFS(K232&gt;25,"肥満",K232&gt;=18.5,"普通",K232&lt;18.5,"低")</f>
        <v>低</v>
      </c>
      <c r="M232" s="1" t="s">
        <v>511</v>
      </c>
    </row>
    <row r="233" spans="1:13" x14ac:dyDescent="0.4">
      <c r="A233" s="1">
        <v>230</v>
      </c>
      <c r="B233" s="1" t="str">
        <f t="shared" si="12"/>
        <v>3</v>
      </c>
      <c r="C233" s="1" t="s">
        <v>403</v>
      </c>
      <c r="D233" s="1" t="str">
        <f t="shared" si="13"/>
        <v>B</v>
      </c>
      <c r="E233" s="1" t="s">
        <v>306</v>
      </c>
      <c r="F233" s="1" t="s">
        <v>372</v>
      </c>
      <c r="G233" s="1">
        <v>174</v>
      </c>
      <c r="H233" s="1">
        <v>67</v>
      </c>
      <c r="I233" s="1" t="s">
        <v>376</v>
      </c>
      <c r="J233" s="1" t="str">
        <f t="shared" si="14"/>
        <v/>
      </c>
      <c r="K233" s="9">
        <f t="shared" si="15"/>
        <v>22.129739727837229</v>
      </c>
      <c r="L233" s="1" t="str" cm="1">
        <f t="array" ref="L233">_xlfn.IFS(K233&gt;25,"肥満",K233&gt;=18.5,"普通",K233&lt;18.5,"低")</f>
        <v>普通</v>
      </c>
      <c r="M233" s="1" t="s">
        <v>511</v>
      </c>
    </row>
    <row r="234" spans="1:13" x14ac:dyDescent="0.4">
      <c r="A234" s="1">
        <v>231</v>
      </c>
      <c r="B234" s="1" t="str">
        <f t="shared" si="12"/>
        <v>3</v>
      </c>
      <c r="C234" s="1" t="s">
        <v>403</v>
      </c>
      <c r="D234" s="1" t="str">
        <f t="shared" si="13"/>
        <v>B</v>
      </c>
      <c r="E234" s="1" t="s">
        <v>307</v>
      </c>
      <c r="F234" s="1" t="s">
        <v>369</v>
      </c>
      <c r="G234" s="1">
        <v>163</v>
      </c>
      <c r="H234" s="1">
        <v>55</v>
      </c>
      <c r="I234" s="1" t="s">
        <v>371</v>
      </c>
      <c r="J234" s="1" t="str">
        <f t="shared" si="14"/>
        <v>再検査</v>
      </c>
      <c r="K234" s="9">
        <f t="shared" si="15"/>
        <v>20.700816741315069</v>
      </c>
      <c r="L234" s="1" t="str" cm="1">
        <f t="array" ref="L234">_xlfn.IFS(K234&gt;25,"肥満",K234&gt;=18.5,"普通",K234&lt;18.5,"低")</f>
        <v>普通</v>
      </c>
      <c r="M234" s="1" t="s">
        <v>511</v>
      </c>
    </row>
    <row r="235" spans="1:13" x14ac:dyDescent="0.4">
      <c r="A235" s="1">
        <v>232</v>
      </c>
      <c r="B235" s="1" t="str">
        <f t="shared" si="12"/>
        <v>3</v>
      </c>
      <c r="C235" s="1" t="s">
        <v>403</v>
      </c>
      <c r="D235" s="1" t="str">
        <f t="shared" si="13"/>
        <v>B</v>
      </c>
      <c r="E235" s="1" t="s">
        <v>308</v>
      </c>
      <c r="F235" s="1" t="s">
        <v>372</v>
      </c>
      <c r="G235" s="1">
        <v>181</v>
      </c>
      <c r="H235" s="1">
        <v>74</v>
      </c>
      <c r="I235" s="1" t="s">
        <v>378</v>
      </c>
      <c r="J235" s="1" t="str">
        <f t="shared" si="14"/>
        <v/>
      </c>
      <c r="K235" s="9">
        <f t="shared" si="15"/>
        <v>22.587833094227893</v>
      </c>
      <c r="L235" s="1" t="str" cm="1">
        <f t="array" ref="L235">_xlfn.IFS(K235&gt;25,"肥満",K235&gt;=18.5,"普通",K235&lt;18.5,"低")</f>
        <v>普通</v>
      </c>
      <c r="M235" s="1" t="s">
        <v>511</v>
      </c>
    </row>
    <row r="236" spans="1:13" x14ac:dyDescent="0.4">
      <c r="A236" s="1">
        <v>233</v>
      </c>
      <c r="B236" s="1" t="str">
        <f t="shared" si="12"/>
        <v>3</v>
      </c>
      <c r="C236" s="1" t="s">
        <v>403</v>
      </c>
      <c r="D236" s="1" t="str">
        <f t="shared" si="13"/>
        <v>B</v>
      </c>
      <c r="E236" s="1" t="s">
        <v>309</v>
      </c>
      <c r="F236" s="1" t="s">
        <v>369</v>
      </c>
      <c r="G236" s="1">
        <v>156</v>
      </c>
      <c r="H236" s="1">
        <v>48</v>
      </c>
      <c r="I236" s="1" t="s">
        <v>376</v>
      </c>
      <c r="J236" s="1" t="str">
        <f t="shared" si="14"/>
        <v/>
      </c>
      <c r="K236" s="9">
        <f t="shared" si="15"/>
        <v>19.723865877712029</v>
      </c>
      <c r="L236" s="1" t="str" cm="1">
        <f t="array" ref="L236">_xlfn.IFS(K236&gt;25,"肥満",K236&gt;=18.5,"普通",K236&lt;18.5,"低")</f>
        <v>普通</v>
      </c>
      <c r="M236" s="1" t="s">
        <v>511</v>
      </c>
    </row>
    <row r="237" spans="1:13" x14ac:dyDescent="0.4">
      <c r="A237" s="1">
        <v>234</v>
      </c>
      <c r="B237" s="1" t="str">
        <f t="shared" si="12"/>
        <v>3</v>
      </c>
      <c r="C237" s="1" t="s">
        <v>403</v>
      </c>
      <c r="D237" s="1" t="str">
        <f t="shared" si="13"/>
        <v>B</v>
      </c>
      <c r="E237" s="1" t="s">
        <v>310</v>
      </c>
      <c r="F237" s="1" t="s">
        <v>372</v>
      </c>
      <c r="G237" s="1">
        <v>177</v>
      </c>
      <c r="H237" s="1">
        <v>70</v>
      </c>
      <c r="I237" s="1" t="s">
        <v>371</v>
      </c>
      <c r="J237" s="1" t="str">
        <f t="shared" si="14"/>
        <v>再検査</v>
      </c>
      <c r="K237" s="9">
        <f t="shared" si="15"/>
        <v>22.343515592581952</v>
      </c>
      <c r="L237" s="1" t="str" cm="1">
        <f t="array" ref="L237">_xlfn.IFS(K237&gt;25,"肥満",K237&gt;=18.5,"普通",K237&lt;18.5,"低")</f>
        <v>普通</v>
      </c>
      <c r="M237" s="1" t="s">
        <v>511</v>
      </c>
    </row>
    <row r="238" spans="1:13" x14ac:dyDescent="0.4">
      <c r="A238" s="1">
        <v>235</v>
      </c>
      <c r="B238" s="1" t="str">
        <f t="shared" si="12"/>
        <v>3</v>
      </c>
      <c r="C238" s="1" t="s">
        <v>403</v>
      </c>
      <c r="D238" s="1" t="str">
        <f t="shared" si="13"/>
        <v>B</v>
      </c>
      <c r="E238" s="1" t="s">
        <v>311</v>
      </c>
      <c r="F238" s="1" t="s">
        <v>369</v>
      </c>
      <c r="G238" s="1">
        <v>166</v>
      </c>
      <c r="H238" s="1">
        <v>58</v>
      </c>
      <c r="I238" s="1" t="s">
        <v>378</v>
      </c>
      <c r="J238" s="1" t="str">
        <f t="shared" si="14"/>
        <v/>
      </c>
      <c r="K238" s="9">
        <f t="shared" si="15"/>
        <v>21.048047612135289</v>
      </c>
      <c r="L238" s="1" t="str" cm="1">
        <f t="array" ref="L238">_xlfn.IFS(K238&gt;25,"肥満",K238&gt;=18.5,"普通",K238&lt;18.5,"低")</f>
        <v>普通</v>
      </c>
      <c r="M238" s="1" t="s">
        <v>511</v>
      </c>
    </row>
    <row r="239" spans="1:13" x14ac:dyDescent="0.4">
      <c r="A239" s="1">
        <v>236</v>
      </c>
      <c r="B239" s="1" t="str">
        <f t="shared" si="12"/>
        <v>3</v>
      </c>
      <c r="C239" s="1" t="s">
        <v>403</v>
      </c>
      <c r="D239" s="1" t="str">
        <f t="shared" si="13"/>
        <v>B</v>
      </c>
      <c r="E239" s="1" t="s">
        <v>312</v>
      </c>
      <c r="F239" s="1" t="s">
        <v>372</v>
      </c>
      <c r="G239" s="1">
        <v>172</v>
      </c>
      <c r="H239" s="1">
        <v>65</v>
      </c>
      <c r="I239" s="1" t="s">
        <v>376</v>
      </c>
      <c r="J239" s="1" t="str">
        <f t="shared" si="14"/>
        <v/>
      </c>
      <c r="K239" s="9">
        <f t="shared" si="15"/>
        <v>21.971335857220122</v>
      </c>
      <c r="L239" s="1" t="str" cm="1">
        <f t="array" ref="L239">_xlfn.IFS(K239&gt;25,"肥満",K239&gt;=18.5,"普通",K239&lt;18.5,"低")</f>
        <v>普通</v>
      </c>
      <c r="M239" s="1" t="s">
        <v>511</v>
      </c>
    </row>
    <row r="240" spans="1:13" x14ac:dyDescent="0.4">
      <c r="A240" s="1">
        <v>237</v>
      </c>
      <c r="B240" s="1" t="str">
        <f t="shared" si="12"/>
        <v>3</v>
      </c>
      <c r="C240" s="1" t="s">
        <v>403</v>
      </c>
      <c r="D240" s="1" t="str">
        <f t="shared" si="13"/>
        <v>B</v>
      </c>
      <c r="E240" s="1" t="s">
        <v>313</v>
      </c>
      <c r="F240" s="1" t="s">
        <v>369</v>
      </c>
      <c r="G240" s="1">
        <v>160</v>
      </c>
      <c r="H240" s="1">
        <v>45</v>
      </c>
      <c r="I240" s="1" t="s">
        <v>371</v>
      </c>
      <c r="J240" s="1" t="str">
        <f t="shared" si="14"/>
        <v>再検査</v>
      </c>
      <c r="K240" s="9">
        <f t="shared" si="15"/>
        <v>17.578124999999996</v>
      </c>
      <c r="L240" s="1" t="str" cm="1">
        <f t="array" ref="L240">_xlfn.IFS(K240&gt;25,"肥満",K240&gt;=18.5,"普通",K240&lt;18.5,"低")</f>
        <v>低</v>
      </c>
      <c r="M240" s="1" t="s">
        <v>511</v>
      </c>
    </row>
    <row r="241" spans="1:13" x14ac:dyDescent="0.4">
      <c r="A241" s="1">
        <v>238</v>
      </c>
      <c r="B241" s="1" t="str">
        <f t="shared" si="12"/>
        <v>3</v>
      </c>
      <c r="C241" s="1" t="s">
        <v>403</v>
      </c>
      <c r="D241" s="1" t="str">
        <f t="shared" si="13"/>
        <v>B</v>
      </c>
      <c r="E241" s="1" t="s">
        <v>314</v>
      </c>
      <c r="F241" s="1" t="s">
        <v>372</v>
      </c>
      <c r="G241" s="1">
        <v>183</v>
      </c>
      <c r="H241" s="1">
        <v>76</v>
      </c>
      <c r="I241" s="1" t="s">
        <v>378</v>
      </c>
      <c r="J241" s="1" t="str">
        <f t="shared" si="14"/>
        <v/>
      </c>
      <c r="K241" s="9">
        <f t="shared" si="15"/>
        <v>22.694018931589476</v>
      </c>
      <c r="L241" s="1" t="str" cm="1">
        <f t="array" ref="L241">_xlfn.IFS(K241&gt;25,"肥満",K241&gt;=18.5,"普通",K241&lt;18.5,"低")</f>
        <v>普通</v>
      </c>
      <c r="M241" s="1" t="s">
        <v>511</v>
      </c>
    </row>
    <row r="242" spans="1:13" x14ac:dyDescent="0.4">
      <c r="A242" s="1">
        <v>239</v>
      </c>
      <c r="B242" s="1" t="str">
        <f t="shared" si="12"/>
        <v>3</v>
      </c>
      <c r="C242" s="1" t="s">
        <v>403</v>
      </c>
      <c r="D242" s="1" t="str">
        <f t="shared" si="13"/>
        <v>B</v>
      </c>
      <c r="E242" s="1" t="s">
        <v>315</v>
      </c>
      <c r="F242" s="1" t="s">
        <v>369</v>
      </c>
      <c r="G242" s="1">
        <v>155</v>
      </c>
      <c r="H242" s="1">
        <v>47</v>
      </c>
      <c r="I242" s="1" t="s">
        <v>376</v>
      </c>
      <c r="J242" s="1" t="str">
        <f t="shared" si="14"/>
        <v/>
      </c>
      <c r="K242" s="9">
        <f t="shared" si="15"/>
        <v>19.562955254942764</v>
      </c>
      <c r="L242" s="1" t="str" cm="1">
        <f t="array" ref="L242">_xlfn.IFS(K242&gt;25,"肥満",K242&gt;=18.5,"普通",K242&lt;18.5,"低")</f>
        <v>普通</v>
      </c>
      <c r="M242" s="1" t="s">
        <v>511</v>
      </c>
    </row>
    <row r="243" spans="1:13" x14ac:dyDescent="0.4">
      <c r="A243" s="1">
        <v>240</v>
      </c>
      <c r="B243" s="1" t="str">
        <f t="shared" si="12"/>
        <v>3</v>
      </c>
      <c r="C243" s="1" t="s">
        <v>403</v>
      </c>
      <c r="D243" s="1" t="str">
        <f t="shared" si="13"/>
        <v>B</v>
      </c>
      <c r="E243" s="1" t="s">
        <v>316</v>
      </c>
      <c r="F243" s="1" t="s">
        <v>372</v>
      </c>
      <c r="G243" s="1">
        <v>170</v>
      </c>
      <c r="H243" s="1">
        <v>63</v>
      </c>
      <c r="I243" s="1" t="s">
        <v>371</v>
      </c>
      <c r="J243" s="1" t="str">
        <f t="shared" si="14"/>
        <v>再検査</v>
      </c>
      <c r="K243" s="9">
        <f t="shared" si="15"/>
        <v>21.79930795847751</v>
      </c>
      <c r="L243" s="1" t="str" cm="1">
        <f t="array" ref="L243">_xlfn.IFS(K243&gt;25,"肥満",K243&gt;=18.5,"普通",K243&lt;18.5,"低")</f>
        <v>普通</v>
      </c>
      <c r="M243" s="1" t="s">
        <v>385</v>
      </c>
    </row>
    <row r="244" spans="1:13" x14ac:dyDescent="0.4">
      <c r="A244" s="1">
        <v>241</v>
      </c>
      <c r="B244" s="1" t="str">
        <f t="shared" si="12"/>
        <v>3</v>
      </c>
      <c r="C244" s="1" t="s">
        <v>403</v>
      </c>
      <c r="D244" s="1" t="str">
        <f t="shared" si="13"/>
        <v>B</v>
      </c>
      <c r="E244" s="1" t="s">
        <v>317</v>
      </c>
      <c r="F244" s="1" t="s">
        <v>369</v>
      </c>
      <c r="G244" s="1">
        <v>167</v>
      </c>
      <c r="H244" s="1">
        <v>59</v>
      </c>
      <c r="I244" s="1" t="s">
        <v>378</v>
      </c>
      <c r="J244" s="1" t="str">
        <f t="shared" si="14"/>
        <v/>
      </c>
      <c r="K244" s="9">
        <f t="shared" si="15"/>
        <v>21.155294202015131</v>
      </c>
      <c r="L244" s="1" t="str" cm="1">
        <f t="array" ref="L244">_xlfn.IFS(K244&gt;25,"肥満",K244&gt;=18.5,"普通",K244&lt;18.5,"低")</f>
        <v>普通</v>
      </c>
      <c r="M244" s="1" t="s">
        <v>511</v>
      </c>
    </row>
    <row r="245" spans="1:13" x14ac:dyDescent="0.4">
      <c r="A245" s="1">
        <v>242</v>
      </c>
      <c r="B245" s="1" t="str">
        <f t="shared" si="12"/>
        <v>3</v>
      </c>
      <c r="C245" s="1" t="s">
        <v>404</v>
      </c>
      <c r="D245" s="1" t="str">
        <f t="shared" si="13"/>
        <v>C</v>
      </c>
      <c r="E245" s="1" t="s">
        <v>318</v>
      </c>
      <c r="F245" s="1" t="s">
        <v>372</v>
      </c>
      <c r="G245" s="1">
        <v>178</v>
      </c>
      <c r="H245" s="1">
        <v>71</v>
      </c>
      <c r="I245" s="1" t="s">
        <v>376</v>
      </c>
      <c r="J245" s="1" t="str">
        <f t="shared" si="14"/>
        <v/>
      </c>
      <c r="K245" s="9">
        <f t="shared" si="15"/>
        <v>22.408786769347305</v>
      </c>
      <c r="L245" s="1" t="str" cm="1">
        <f t="array" ref="L245">_xlfn.IFS(K245&gt;25,"肥満",K245&gt;=18.5,"普通",K245&lt;18.5,"低")</f>
        <v>普通</v>
      </c>
      <c r="M245" s="1" t="s">
        <v>511</v>
      </c>
    </row>
    <row r="246" spans="1:13" x14ac:dyDescent="0.4">
      <c r="A246" s="1">
        <v>243</v>
      </c>
      <c r="B246" s="1" t="str">
        <f t="shared" si="12"/>
        <v>3</v>
      </c>
      <c r="C246" s="1" t="s">
        <v>404</v>
      </c>
      <c r="D246" s="1" t="str">
        <f t="shared" si="13"/>
        <v>C</v>
      </c>
      <c r="E246" s="1" t="s">
        <v>319</v>
      </c>
      <c r="F246" s="1" t="s">
        <v>369</v>
      </c>
      <c r="G246" s="1">
        <v>159</v>
      </c>
      <c r="H246" s="1">
        <v>51</v>
      </c>
      <c r="I246" s="1" t="s">
        <v>371</v>
      </c>
      <c r="J246" s="1" t="str">
        <f t="shared" si="14"/>
        <v>再検査</v>
      </c>
      <c r="K246" s="9">
        <f t="shared" si="15"/>
        <v>20.173252640322769</v>
      </c>
      <c r="L246" s="1" t="str" cm="1">
        <f t="array" ref="L246">_xlfn.IFS(K246&gt;25,"肥満",K246&gt;=18.5,"普通",K246&lt;18.5,"低")</f>
        <v>普通</v>
      </c>
      <c r="M246" s="1" t="s">
        <v>511</v>
      </c>
    </row>
    <row r="247" spans="1:13" x14ac:dyDescent="0.4">
      <c r="A247" s="1">
        <v>244</v>
      </c>
      <c r="B247" s="1" t="str">
        <f t="shared" si="12"/>
        <v>3</v>
      </c>
      <c r="C247" s="1" t="s">
        <v>404</v>
      </c>
      <c r="D247" s="1" t="str">
        <f t="shared" si="13"/>
        <v>C</v>
      </c>
      <c r="E247" s="1" t="s">
        <v>320</v>
      </c>
      <c r="F247" s="1" t="s">
        <v>372</v>
      </c>
      <c r="G247" s="1">
        <v>175</v>
      </c>
      <c r="H247" s="1">
        <v>68</v>
      </c>
      <c r="I247" s="1" t="s">
        <v>378</v>
      </c>
      <c r="J247" s="1" t="str">
        <f t="shared" si="14"/>
        <v/>
      </c>
      <c r="K247" s="9">
        <f t="shared" si="15"/>
        <v>22.204081632653061</v>
      </c>
      <c r="L247" s="1" t="str" cm="1">
        <f t="array" ref="L247">_xlfn.IFS(K247&gt;25,"肥満",K247&gt;=18.5,"普通",K247&lt;18.5,"低")</f>
        <v>普通</v>
      </c>
      <c r="M247" s="1" t="s">
        <v>511</v>
      </c>
    </row>
    <row r="248" spans="1:13" x14ac:dyDescent="0.4">
      <c r="A248" s="1">
        <v>245</v>
      </c>
      <c r="B248" s="1" t="str">
        <f t="shared" si="12"/>
        <v>3</v>
      </c>
      <c r="C248" s="1" t="s">
        <v>404</v>
      </c>
      <c r="D248" s="1" t="str">
        <f t="shared" si="13"/>
        <v>C</v>
      </c>
      <c r="E248" s="1" t="s">
        <v>321</v>
      </c>
      <c r="F248" s="1" t="s">
        <v>369</v>
      </c>
      <c r="G248" s="1">
        <v>164</v>
      </c>
      <c r="H248" s="1">
        <v>56</v>
      </c>
      <c r="I248" s="1" t="s">
        <v>376</v>
      </c>
      <c r="J248" s="1" t="str">
        <f t="shared" si="14"/>
        <v/>
      </c>
      <c r="K248" s="9">
        <f t="shared" si="15"/>
        <v>20.820939916716245</v>
      </c>
      <c r="L248" s="1" t="str" cm="1">
        <f t="array" ref="L248">_xlfn.IFS(K248&gt;25,"肥満",K248&gt;=18.5,"普通",K248&lt;18.5,"低")</f>
        <v>普通</v>
      </c>
      <c r="M248" s="1" t="s">
        <v>511</v>
      </c>
    </row>
    <row r="249" spans="1:13" x14ac:dyDescent="0.4">
      <c r="A249" s="1">
        <v>246</v>
      </c>
      <c r="B249" s="1" t="str">
        <f t="shared" si="12"/>
        <v>3</v>
      </c>
      <c r="C249" s="1" t="s">
        <v>404</v>
      </c>
      <c r="D249" s="1" t="str">
        <f t="shared" si="13"/>
        <v>C</v>
      </c>
      <c r="E249" s="1" t="s">
        <v>322</v>
      </c>
      <c r="F249" s="1" t="s">
        <v>372</v>
      </c>
      <c r="G249" s="1">
        <v>180</v>
      </c>
      <c r="H249" s="1">
        <v>99</v>
      </c>
      <c r="I249" s="1" t="s">
        <v>371</v>
      </c>
      <c r="J249" s="1" t="str">
        <f t="shared" si="14"/>
        <v>再検査</v>
      </c>
      <c r="K249" s="9">
        <f t="shared" si="15"/>
        <v>30.555555555555554</v>
      </c>
      <c r="L249" s="1" t="str" cm="1">
        <f t="array" ref="L249">_xlfn.IFS(K249&gt;25,"肥満",K249&gt;=18.5,"普通",K249&lt;18.5,"低")</f>
        <v>肥満</v>
      </c>
      <c r="M249" s="1" t="s">
        <v>511</v>
      </c>
    </row>
    <row r="250" spans="1:13" x14ac:dyDescent="0.4">
      <c r="A250" s="1">
        <v>247</v>
      </c>
      <c r="B250" s="1" t="str">
        <f t="shared" si="12"/>
        <v>3</v>
      </c>
      <c r="C250" s="1" t="s">
        <v>404</v>
      </c>
      <c r="D250" s="1" t="str">
        <f t="shared" si="13"/>
        <v>C</v>
      </c>
      <c r="E250" s="1" t="s">
        <v>323</v>
      </c>
      <c r="F250" s="1" t="s">
        <v>369</v>
      </c>
      <c r="G250" s="1">
        <v>162</v>
      </c>
      <c r="H250" s="1">
        <v>54</v>
      </c>
      <c r="I250" s="1" t="s">
        <v>378</v>
      </c>
      <c r="J250" s="1" t="str">
        <f t="shared" si="14"/>
        <v/>
      </c>
      <c r="K250" s="9">
        <f t="shared" si="15"/>
        <v>20.576131687242793</v>
      </c>
      <c r="L250" s="1" t="str" cm="1">
        <f t="array" ref="L250">_xlfn.IFS(K250&gt;25,"肥満",K250&gt;=18.5,"普通",K250&lt;18.5,"低")</f>
        <v>普通</v>
      </c>
      <c r="M250" s="1" t="s">
        <v>511</v>
      </c>
    </row>
    <row r="251" spans="1:13" x14ac:dyDescent="0.4">
      <c r="A251" s="1">
        <v>248</v>
      </c>
      <c r="B251" s="1" t="str">
        <f t="shared" si="12"/>
        <v>3</v>
      </c>
      <c r="C251" s="1" t="s">
        <v>404</v>
      </c>
      <c r="D251" s="1" t="str">
        <f t="shared" si="13"/>
        <v>C</v>
      </c>
      <c r="E251" s="1" t="s">
        <v>324</v>
      </c>
      <c r="F251" s="1" t="s">
        <v>372</v>
      </c>
      <c r="G251" s="1">
        <v>176</v>
      </c>
      <c r="H251" s="1">
        <v>69</v>
      </c>
      <c r="I251" s="1" t="s">
        <v>376</v>
      </c>
      <c r="J251" s="1" t="str">
        <f t="shared" si="14"/>
        <v/>
      </c>
      <c r="K251" s="9">
        <f t="shared" si="15"/>
        <v>22.275309917355372</v>
      </c>
      <c r="L251" s="1" t="str" cm="1">
        <f t="array" ref="L251">_xlfn.IFS(K251&gt;25,"肥満",K251&gt;=18.5,"普通",K251&lt;18.5,"低")</f>
        <v>普通</v>
      </c>
      <c r="M251" s="1" t="s">
        <v>511</v>
      </c>
    </row>
    <row r="252" spans="1:13" x14ac:dyDescent="0.4">
      <c r="A252" s="1">
        <v>249</v>
      </c>
      <c r="B252" s="1" t="str">
        <f t="shared" si="12"/>
        <v>3</v>
      </c>
      <c r="C252" s="1" t="s">
        <v>404</v>
      </c>
      <c r="D252" s="1" t="str">
        <f t="shared" si="13"/>
        <v>C</v>
      </c>
      <c r="E252" s="1" t="s">
        <v>325</v>
      </c>
      <c r="F252" s="1" t="s">
        <v>369</v>
      </c>
      <c r="G252" s="1">
        <v>158</v>
      </c>
      <c r="H252" s="1">
        <v>50</v>
      </c>
      <c r="I252" s="1" t="s">
        <v>371</v>
      </c>
      <c r="J252" s="1" t="str">
        <f t="shared" si="14"/>
        <v>再検査</v>
      </c>
      <c r="K252" s="9">
        <f t="shared" si="15"/>
        <v>20.028841531805796</v>
      </c>
      <c r="L252" s="1" t="str" cm="1">
        <f t="array" ref="L252">_xlfn.IFS(K252&gt;25,"肥満",K252&gt;=18.5,"普通",K252&lt;18.5,"低")</f>
        <v>普通</v>
      </c>
      <c r="M252" s="1" t="s">
        <v>511</v>
      </c>
    </row>
    <row r="253" spans="1:13" x14ac:dyDescent="0.4">
      <c r="A253" s="1">
        <v>250</v>
      </c>
      <c r="B253" s="1" t="str">
        <f t="shared" si="12"/>
        <v>3</v>
      </c>
      <c r="C253" s="1" t="s">
        <v>404</v>
      </c>
      <c r="D253" s="1" t="str">
        <f t="shared" si="13"/>
        <v>C</v>
      </c>
      <c r="E253" s="1" t="s">
        <v>326</v>
      </c>
      <c r="F253" s="1" t="s">
        <v>372</v>
      </c>
      <c r="G253" s="1">
        <v>182</v>
      </c>
      <c r="H253" s="1">
        <v>75</v>
      </c>
      <c r="I253" s="1" t="s">
        <v>378</v>
      </c>
      <c r="J253" s="1" t="str">
        <f t="shared" si="14"/>
        <v/>
      </c>
      <c r="K253" s="9">
        <f t="shared" si="15"/>
        <v>22.642192971863299</v>
      </c>
      <c r="L253" s="1" t="str" cm="1">
        <f t="array" ref="L253">_xlfn.IFS(K253&gt;25,"肥満",K253&gt;=18.5,"普通",K253&lt;18.5,"低")</f>
        <v>普通</v>
      </c>
      <c r="M253" s="1" t="s">
        <v>511</v>
      </c>
    </row>
    <row r="254" spans="1:13" x14ac:dyDescent="0.4">
      <c r="A254" s="1">
        <v>251</v>
      </c>
      <c r="B254" s="1" t="str">
        <f t="shared" si="12"/>
        <v>3</v>
      </c>
      <c r="C254" s="1" t="s">
        <v>404</v>
      </c>
      <c r="D254" s="1" t="str">
        <f t="shared" si="13"/>
        <v>C</v>
      </c>
      <c r="E254" s="1" t="s">
        <v>327</v>
      </c>
      <c r="F254" s="1" t="s">
        <v>369</v>
      </c>
      <c r="G254" s="1">
        <v>165</v>
      </c>
      <c r="H254" s="1">
        <v>57</v>
      </c>
      <c r="I254" s="1" t="s">
        <v>376</v>
      </c>
      <c r="J254" s="1" t="str">
        <f t="shared" si="14"/>
        <v/>
      </c>
      <c r="K254" s="9">
        <f t="shared" si="15"/>
        <v>20.936639118457304</v>
      </c>
      <c r="L254" s="1" t="str" cm="1">
        <f t="array" ref="L254">_xlfn.IFS(K254&gt;25,"肥満",K254&gt;=18.5,"普通",K254&lt;18.5,"低")</f>
        <v>普通</v>
      </c>
      <c r="M254" s="1" t="s">
        <v>511</v>
      </c>
    </row>
    <row r="255" spans="1:13" x14ac:dyDescent="0.4">
      <c r="A255" s="1">
        <v>252</v>
      </c>
      <c r="B255" s="1" t="str">
        <f t="shared" si="12"/>
        <v>3</v>
      </c>
      <c r="C255" s="1" t="s">
        <v>404</v>
      </c>
      <c r="D255" s="1" t="str">
        <f t="shared" si="13"/>
        <v>C</v>
      </c>
      <c r="E255" s="1" t="s">
        <v>328</v>
      </c>
      <c r="F255" s="1" t="s">
        <v>372</v>
      </c>
      <c r="G255" s="1">
        <v>173</v>
      </c>
      <c r="H255" s="1">
        <v>66</v>
      </c>
      <c r="I255" s="1" t="s">
        <v>371</v>
      </c>
      <c r="J255" s="1" t="str">
        <f t="shared" si="14"/>
        <v>再検査</v>
      </c>
      <c r="K255" s="9">
        <f t="shared" si="15"/>
        <v>22.052190183434128</v>
      </c>
      <c r="L255" s="1" t="str" cm="1">
        <f t="array" ref="L255">_xlfn.IFS(K255&gt;25,"肥満",K255&gt;=18.5,"普通",K255&lt;18.5,"低")</f>
        <v>普通</v>
      </c>
      <c r="M255" s="1" t="s">
        <v>511</v>
      </c>
    </row>
    <row r="256" spans="1:13" x14ac:dyDescent="0.4">
      <c r="A256" s="1">
        <v>253</v>
      </c>
      <c r="B256" s="1" t="str">
        <f t="shared" si="12"/>
        <v>3</v>
      </c>
      <c r="C256" s="1" t="s">
        <v>404</v>
      </c>
      <c r="D256" s="1" t="str">
        <f t="shared" si="13"/>
        <v>C</v>
      </c>
      <c r="E256" s="1" t="s">
        <v>329</v>
      </c>
      <c r="F256" s="1" t="s">
        <v>369</v>
      </c>
      <c r="G256" s="1">
        <v>161</v>
      </c>
      <c r="H256" s="1">
        <v>53</v>
      </c>
      <c r="I256" s="1" t="s">
        <v>378</v>
      </c>
      <c r="J256" s="1" t="str">
        <f t="shared" si="14"/>
        <v/>
      </c>
      <c r="K256" s="9">
        <f t="shared" si="15"/>
        <v>20.446742023841672</v>
      </c>
      <c r="L256" s="1" t="str" cm="1">
        <f t="array" ref="L256">_xlfn.IFS(K256&gt;25,"肥満",K256&gt;=18.5,"普通",K256&lt;18.5,"低")</f>
        <v>普通</v>
      </c>
      <c r="M256" s="1" t="s">
        <v>511</v>
      </c>
    </row>
    <row r="257" spans="1:13" x14ac:dyDescent="0.4">
      <c r="A257" s="1">
        <v>254</v>
      </c>
      <c r="B257" s="1" t="str">
        <f t="shared" si="12"/>
        <v>3</v>
      </c>
      <c r="C257" s="1" t="s">
        <v>404</v>
      </c>
      <c r="D257" s="1" t="str">
        <f t="shared" si="13"/>
        <v>C</v>
      </c>
      <c r="E257" s="1" t="s">
        <v>330</v>
      </c>
      <c r="F257" s="1" t="s">
        <v>372</v>
      </c>
      <c r="G257" s="1">
        <v>179</v>
      </c>
      <c r="H257" s="1">
        <v>72</v>
      </c>
      <c r="I257" s="1" t="s">
        <v>376</v>
      </c>
      <c r="J257" s="1" t="str">
        <f t="shared" si="14"/>
        <v/>
      </c>
      <c r="K257" s="9">
        <f t="shared" si="15"/>
        <v>22.471208763771418</v>
      </c>
      <c r="L257" s="1" t="str" cm="1">
        <f t="array" ref="L257">_xlfn.IFS(K257&gt;25,"肥満",K257&gt;=18.5,"普通",K257&lt;18.5,"低")</f>
        <v>普通</v>
      </c>
      <c r="M257" s="1" t="s">
        <v>511</v>
      </c>
    </row>
    <row r="258" spans="1:13" x14ac:dyDescent="0.4">
      <c r="A258" s="1">
        <v>255</v>
      </c>
      <c r="B258" s="1" t="str">
        <f t="shared" ref="B258:B277" si="16">LEFT(C258,1)</f>
        <v>3</v>
      </c>
      <c r="C258" s="1" t="s">
        <v>404</v>
      </c>
      <c r="D258" s="1" t="str">
        <f t="shared" ref="D258:D277" si="17">RIGHT(C258,1)</f>
        <v>C</v>
      </c>
      <c r="E258" s="1" t="s">
        <v>331</v>
      </c>
      <c r="F258" s="1" t="s">
        <v>369</v>
      </c>
      <c r="G258" s="1">
        <v>157</v>
      </c>
      <c r="H258" s="1">
        <v>49</v>
      </c>
      <c r="I258" s="1" t="s">
        <v>371</v>
      </c>
      <c r="J258" s="1" t="str">
        <f t="shared" ref="J258:J277" si="18">IF(I258="C","再検査","")</f>
        <v>再検査</v>
      </c>
      <c r="K258" s="9">
        <f t="shared" si="15"/>
        <v>19.879102600511175</v>
      </c>
      <c r="L258" s="1" t="str" cm="1">
        <f t="array" ref="L258">_xlfn.IFS(K258&gt;25,"肥満",K258&gt;=18.5,"普通",K258&lt;18.5,"低")</f>
        <v>普通</v>
      </c>
      <c r="M258" s="1" t="s">
        <v>511</v>
      </c>
    </row>
    <row r="259" spans="1:13" x14ac:dyDescent="0.4">
      <c r="A259" s="1">
        <v>256</v>
      </c>
      <c r="B259" s="1" t="str">
        <f t="shared" si="16"/>
        <v>3</v>
      </c>
      <c r="C259" s="1" t="s">
        <v>404</v>
      </c>
      <c r="D259" s="1" t="str">
        <f t="shared" si="17"/>
        <v>C</v>
      </c>
      <c r="E259" s="1" t="s">
        <v>332</v>
      </c>
      <c r="F259" s="1" t="s">
        <v>372</v>
      </c>
      <c r="G259" s="1">
        <v>174</v>
      </c>
      <c r="H259" s="1">
        <v>56</v>
      </c>
      <c r="I259" s="1" t="s">
        <v>378</v>
      </c>
      <c r="J259" s="1" t="str">
        <f t="shared" si="18"/>
        <v/>
      </c>
      <c r="K259" s="9">
        <f t="shared" ref="K259:K276" si="19">H259/(G259/100)^2</f>
        <v>18.496498876998281</v>
      </c>
      <c r="L259" s="1" t="str" cm="1">
        <f t="array" ref="L259">_xlfn.IFS(K259&gt;25,"肥満",K259&gt;=18.5,"普通",K259&lt;18.5,"低")</f>
        <v>低</v>
      </c>
      <c r="M259" s="1" t="s">
        <v>511</v>
      </c>
    </row>
    <row r="260" spans="1:13" x14ac:dyDescent="0.4">
      <c r="A260" s="1">
        <v>257</v>
      </c>
      <c r="B260" s="1" t="str">
        <f t="shared" si="16"/>
        <v>3</v>
      </c>
      <c r="C260" s="1" t="s">
        <v>404</v>
      </c>
      <c r="D260" s="1" t="str">
        <f t="shared" si="17"/>
        <v>C</v>
      </c>
      <c r="E260" s="1" t="s">
        <v>333</v>
      </c>
      <c r="F260" s="1" t="s">
        <v>369</v>
      </c>
      <c r="G260" s="1">
        <v>163</v>
      </c>
      <c r="H260" s="1">
        <v>55</v>
      </c>
      <c r="I260" s="1" t="s">
        <v>376</v>
      </c>
      <c r="J260" s="1" t="str">
        <f t="shared" si="18"/>
        <v/>
      </c>
      <c r="K260" s="9">
        <f t="shared" si="19"/>
        <v>20.700816741315069</v>
      </c>
      <c r="L260" s="1" t="str" cm="1">
        <f t="array" ref="L260">_xlfn.IFS(K260&gt;25,"肥満",K260&gt;=18.5,"普通",K260&lt;18.5,"低")</f>
        <v>普通</v>
      </c>
      <c r="M260" s="1" t="s">
        <v>511</v>
      </c>
    </row>
    <row r="261" spans="1:13" x14ac:dyDescent="0.4">
      <c r="A261" s="1">
        <v>258</v>
      </c>
      <c r="B261" s="1" t="str">
        <f t="shared" si="16"/>
        <v>3</v>
      </c>
      <c r="C261" s="1" t="s">
        <v>404</v>
      </c>
      <c r="D261" s="1" t="str">
        <f t="shared" si="17"/>
        <v>C</v>
      </c>
      <c r="E261" s="1" t="s">
        <v>334</v>
      </c>
      <c r="F261" s="1" t="s">
        <v>372</v>
      </c>
      <c r="G261" s="1">
        <v>181</v>
      </c>
      <c r="H261" s="1">
        <v>74</v>
      </c>
      <c r="I261" s="1" t="s">
        <v>371</v>
      </c>
      <c r="J261" s="1" t="str">
        <f t="shared" si="18"/>
        <v>再検査</v>
      </c>
      <c r="K261" s="9">
        <f t="shared" si="19"/>
        <v>22.587833094227893</v>
      </c>
      <c r="L261" s="1" t="str" cm="1">
        <f t="array" ref="L261">_xlfn.IFS(K261&gt;25,"肥満",K261&gt;=18.5,"普通",K261&lt;18.5,"低")</f>
        <v>普通</v>
      </c>
      <c r="M261" s="1" t="s">
        <v>394</v>
      </c>
    </row>
    <row r="262" spans="1:13" x14ac:dyDescent="0.4">
      <c r="A262" s="1">
        <v>259</v>
      </c>
      <c r="B262" s="1" t="str">
        <f t="shared" si="16"/>
        <v>3</v>
      </c>
      <c r="C262" s="1" t="s">
        <v>404</v>
      </c>
      <c r="D262" s="1" t="str">
        <f t="shared" si="17"/>
        <v>C</v>
      </c>
      <c r="E262" s="1" t="s">
        <v>335</v>
      </c>
      <c r="F262" s="1" t="s">
        <v>369</v>
      </c>
      <c r="G262" s="1">
        <v>156</v>
      </c>
      <c r="H262" s="1">
        <v>48</v>
      </c>
      <c r="I262" s="1" t="s">
        <v>378</v>
      </c>
      <c r="J262" s="1" t="str">
        <f t="shared" si="18"/>
        <v/>
      </c>
      <c r="K262" s="9">
        <f t="shared" si="19"/>
        <v>19.723865877712029</v>
      </c>
      <c r="L262" s="1" t="str" cm="1">
        <f t="array" ref="L262">_xlfn.IFS(K262&gt;25,"肥満",K262&gt;=18.5,"普通",K262&lt;18.5,"低")</f>
        <v>普通</v>
      </c>
      <c r="M262" s="1" t="s">
        <v>511</v>
      </c>
    </row>
    <row r="263" spans="1:13" x14ac:dyDescent="0.4">
      <c r="A263" s="1">
        <v>260</v>
      </c>
      <c r="B263" s="1" t="str">
        <f t="shared" si="16"/>
        <v>3</v>
      </c>
      <c r="C263" s="1" t="s">
        <v>404</v>
      </c>
      <c r="D263" s="1" t="str">
        <f t="shared" si="17"/>
        <v>C</v>
      </c>
      <c r="E263" s="1" t="s">
        <v>336</v>
      </c>
      <c r="F263" s="1" t="s">
        <v>372</v>
      </c>
      <c r="G263" s="1">
        <v>177</v>
      </c>
      <c r="H263" s="1">
        <v>70</v>
      </c>
      <c r="I263" s="1" t="s">
        <v>376</v>
      </c>
      <c r="J263" s="1" t="str">
        <f t="shared" si="18"/>
        <v/>
      </c>
      <c r="K263" s="9">
        <f t="shared" si="19"/>
        <v>22.343515592581952</v>
      </c>
      <c r="L263" s="1" t="str" cm="1">
        <f t="array" ref="L263">_xlfn.IFS(K263&gt;25,"肥満",K263&gt;=18.5,"普通",K263&lt;18.5,"低")</f>
        <v>普通</v>
      </c>
      <c r="M263" s="1" t="s">
        <v>511</v>
      </c>
    </row>
    <row r="264" spans="1:13" x14ac:dyDescent="0.4">
      <c r="A264" s="1">
        <v>261</v>
      </c>
      <c r="B264" s="1" t="str">
        <f t="shared" si="16"/>
        <v>3</v>
      </c>
      <c r="C264" s="1" t="s">
        <v>404</v>
      </c>
      <c r="D264" s="1" t="str">
        <f t="shared" si="17"/>
        <v>C</v>
      </c>
      <c r="E264" s="1" t="s">
        <v>337</v>
      </c>
      <c r="F264" s="1" t="s">
        <v>369</v>
      </c>
      <c r="G264" s="1">
        <v>166</v>
      </c>
      <c r="H264" s="1">
        <v>58</v>
      </c>
      <c r="I264" s="1" t="s">
        <v>371</v>
      </c>
      <c r="J264" s="1" t="str">
        <f t="shared" si="18"/>
        <v>再検査</v>
      </c>
      <c r="K264" s="9">
        <f t="shared" si="19"/>
        <v>21.048047612135289</v>
      </c>
      <c r="L264" s="1" t="str" cm="1">
        <f t="array" ref="L264">_xlfn.IFS(K264&gt;25,"肥満",K264&gt;=18.5,"普通",K264&lt;18.5,"低")</f>
        <v>普通</v>
      </c>
      <c r="M264" s="1" t="s">
        <v>511</v>
      </c>
    </row>
    <row r="265" spans="1:13" x14ac:dyDescent="0.4">
      <c r="A265" s="1">
        <v>262</v>
      </c>
      <c r="B265" s="1" t="str">
        <f t="shared" si="16"/>
        <v>3</v>
      </c>
      <c r="C265" s="1" t="s">
        <v>404</v>
      </c>
      <c r="D265" s="1" t="str">
        <f t="shared" si="17"/>
        <v>C</v>
      </c>
      <c r="E265" s="1" t="s">
        <v>338</v>
      </c>
      <c r="F265" s="1" t="s">
        <v>372</v>
      </c>
      <c r="G265" s="1">
        <v>172</v>
      </c>
      <c r="H265" s="1">
        <v>65</v>
      </c>
      <c r="I265" s="1" t="s">
        <v>378</v>
      </c>
      <c r="J265" s="1" t="str">
        <f t="shared" si="18"/>
        <v/>
      </c>
      <c r="K265" s="9">
        <f t="shared" si="19"/>
        <v>21.971335857220122</v>
      </c>
      <c r="L265" s="1" t="str" cm="1">
        <f t="array" ref="L265">_xlfn.IFS(K265&gt;25,"肥満",K265&gt;=18.5,"普通",K265&lt;18.5,"低")</f>
        <v>普通</v>
      </c>
      <c r="M265" s="1" t="s">
        <v>511</v>
      </c>
    </row>
    <row r="266" spans="1:13" x14ac:dyDescent="0.4">
      <c r="A266" s="1">
        <v>263</v>
      </c>
      <c r="B266" s="1" t="str">
        <f t="shared" si="16"/>
        <v>3</v>
      </c>
      <c r="C266" s="1" t="s">
        <v>404</v>
      </c>
      <c r="D266" s="1" t="str">
        <f t="shared" si="17"/>
        <v>C</v>
      </c>
      <c r="E266" s="1" t="s">
        <v>339</v>
      </c>
      <c r="F266" s="1" t="s">
        <v>369</v>
      </c>
      <c r="G266" s="1">
        <v>160</v>
      </c>
      <c r="H266" s="1">
        <v>52</v>
      </c>
      <c r="I266" s="1" t="s">
        <v>376</v>
      </c>
      <c r="J266" s="1" t="str">
        <f t="shared" si="18"/>
        <v/>
      </c>
      <c r="K266" s="9">
        <f t="shared" si="19"/>
        <v>20.312499999999996</v>
      </c>
      <c r="L266" s="1" t="str" cm="1">
        <f t="array" ref="L266">_xlfn.IFS(K266&gt;25,"肥満",K266&gt;=18.5,"普通",K266&lt;18.5,"低")</f>
        <v>普通</v>
      </c>
      <c r="M266" s="1" t="s">
        <v>511</v>
      </c>
    </row>
    <row r="267" spans="1:13" x14ac:dyDescent="0.4">
      <c r="A267" s="1">
        <v>264</v>
      </c>
      <c r="B267" s="1" t="str">
        <f t="shared" si="16"/>
        <v>3</v>
      </c>
      <c r="C267" s="1" t="s">
        <v>404</v>
      </c>
      <c r="D267" s="1" t="str">
        <f t="shared" si="17"/>
        <v>C</v>
      </c>
      <c r="E267" s="1" t="s">
        <v>340</v>
      </c>
      <c r="F267" s="1" t="s">
        <v>372</v>
      </c>
      <c r="G267" s="1">
        <v>183</v>
      </c>
      <c r="H267" s="1">
        <v>76</v>
      </c>
      <c r="I267" s="1" t="s">
        <v>371</v>
      </c>
      <c r="J267" s="1" t="str">
        <f t="shared" si="18"/>
        <v>再検査</v>
      </c>
      <c r="K267" s="9">
        <f t="shared" si="19"/>
        <v>22.694018931589476</v>
      </c>
      <c r="L267" s="1" t="str" cm="1">
        <f t="array" ref="L267">_xlfn.IFS(K267&gt;25,"肥満",K267&gt;=18.5,"普通",K267&lt;18.5,"低")</f>
        <v>普通</v>
      </c>
      <c r="M267" s="1" t="s">
        <v>511</v>
      </c>
    </row>
    <row r="268" spans="1:13" x14ac:dyDescent="0.4">
      <c r="A268" s="1">
        <v>265</v>
      </c>
      <c r="B268" s="1" t="str">
        <f t="shared" si="16"/>
        <v>3</v>
      </c>
      <c r="C268" s="1" t="s">
        <v>404</v>
      </c>
      <c r="D268" s="1" t="str">
        <f t="shared" si="17"/>
        <v>C</v>
      </c>
      <c r="E268" s="1" t="s">
        <v>341</v>
      </c>
      <c r="F268" s="1" t="s">
        <v>369</v>
      </c>
      <c r="G268" s="1">
        <v>155</v>
      </c>
      <c r="H268" s="1">
        <v>47</v>
      </c>
      <c r="I268" s="1" t="s">
        <v>378</v>
      </c>
      <c r="J268" s="1" t="str">
        <f t="shared" si="18"/>
        <v/>
      </c>
      <c r="K268" s="9">
        <f t="shared" si="19"/>
        <v>19.562955254942764</v>
      </c>
      <c r="L268" s="1" t="str" cm="1">
        <f t="array" ref="L268">_xlfn.IFS(K268&gt;25,"肥満",K268&gt;=18.5,"普通",K268&lt;18.5,"低")</f>
        <v>普通</v>
      </c>
      <c r="M268" s="1" t="s">
        <v>511</v>
      </c>
    </row>
    <row r="269" spans="1:13" x14ac:dyDescent="0.4">
      <c r="A269" s="1">
        <v>266</v>
      </c>
      <c r="B269" s="1" t="str">
        <f t="shared" si="16"/>
        <v>3</v>
      </c>
      <c r="C269" s="1" t="s">
        <v>404</v>
      </c>
      <c r="D269" s="1" t="str">
        <f t="shared" si="17"/>
        <v>C</v>
      </c>
      <c r="E269" s="1" t="s">
        <v>342</v>
      </c>
      <c r="F269" s="1" t="s">
        <v>372</v>
      </c>
      <c r="G269" s="1">
        <v>170</v>
      </c>
      <c r="H269" s="1">
        <v>63</v>
      </c>
      <c r="I269" s="1" t="s">
        <v>376</v>
      </c>
      <c r="J269" s="1" t="str">
        <f t="shared" si="18"/>
        <v/>
      </c>
      <c r="K269" s="9">
        <f t="shared" si="19"/>
        <v>21.79930795847751</v>
      </c>
      <c r="L269" s="1" t="str" cm="1">
        <f t="array" ref="L269">_xlfn.IFS(K269&gt;25,"肥満",K269&gt;=18.5,"普通",K269&lt;18.5,"低")</f>
        <v>普通</v>
      </c>
      <c r="M269" s="1" t="s">
        <v>511</v>
      </c>
    </row>
    <row r="270" spans="1:13" x14ac:dyDescent="0.4">
      <c r="A270" s="1">
        <v>267</v>
      </c>
      <c r="B270" s="1" t="str">
        <f t="shared" si="16"/>
        <v>3</v>
      </c>
      <c r="C270" s="1" t="s">
        <v>404</v>
      </c>
      <c r="D270" s="1" t="str">
        <f t="shared" si="17"/>
        <v>C</v>
      </c>
      <c r="E270" s="1" t="s">
        <v>343</v>
      </c>
      <c r="F270" s="1" t="s">
        <v>369</v>
      </c>
      <c r="G270" s="1">
        <v>167</v>
      </c>
      <c r="H270" s="1">
        <v>59</v>
      </c>
      <c r="I270" s="1" t="s">
        <v>371</v>
      </c>
      <c r="J270" s="1" t="str">
        <f t="shared" si="18"/>
        <v>再検査</v>
      </c>
      <c r="K270" s="9">
        <f t="shared" si="19"/>
        <v>21.155294202015131</v>
      </c>
      <c r="L270" s="1" t="str" cm="1">
        <f t="array" ref="L270">_xlfn.IFS(K270&gt;25,"肥満",K270&gt;=18.5,"普通",K270&lt;18.5,"低")</f>
        <v>普通</v>
      </c>
      <c r="M270" s="1" t="s">
        <v>511</v>
      </c>
    </row>
    <row r="271" spans="1:13" x14ac:dyDescent="0.4">
      <c r="A271" s="1">
        <v>268</v>
      </c>
      <c r="B271" s="1" t="str">
        <f t="shared" si="16"/>
        <v>3</v>
      </c>
      <c r="C271" s="1" t="s">
        <v>404</v>
      </c>
      <c r="D271" s="1" t="str">
        <f t="shared" si="17"/>
        <v>C</v>
      </c>
      <c r="E271" s="1" t="s">
        <v>344</v>
      </c>
      <c r="F271" s="1" t="s">
        <v>372</v>
      </c>
      <c r="G271" s="1">
        <v>178</v>
      </c>
      <c r="H271" s="1">
        <v>71</v>
      </c>
      <c r="I271" s="1" t="s">
        <v>378</v>
      </c>
      <c r="J271" s="1" t="str">
        <f t="shared" si="18"/>
        <v/>
      </c>
      <c r="K271" s="9">
        <f t="shared" si="19"/>
        <v>22.408786769347305</v>
      </c>
      <c r="L271" s="1" t="str" cm="1">
        <f t="array" ref="L271">_xlfn.IFS(K271&gt;25,"肥満",K271&gt;=18.5,"普通",K271&lt;18.5,"低")</f>
        <v>普通</v>
      </c>
      <c r="M271" s="1" t="s">
        <v>511</v>
      </c>
    </row>
    <row r="272" spans="1:13" x14ac:dyDescent="0.4">
      <c r="A272" s="1">
        <v>269</v>
      </c>
      <c r="B272" s="1" t="str">
        <f t="shared" si="16"/>
        <v>3</v>
      </c>
      <c r="C272" s="1" t="s">
        <v>404</v>
      </c>
      <c r="D272" s="1" t="str">
        <f t="shared" si="17"/>
        <v>C</v>
      </c>
      <c r="E272" s="1" t="s">
        <v>345</v>
      </c>
      <c r="F272" s="1" t="s">
        <v>369</v>
      </c>
      <c r="G272" s="1">
        <v>159</v>
      </c>
      <c r="H272" s="1">
        <v>51</v>
      </c>
      <c r="I272" s="1" t="s">
        <v>376</v>
      </c>
      <c r="J272" s="1" t="str">
        <f t="shared" si="18"/>
        <v/>
      </c>
      <c r="K272" s="9">
        <f t="shared" si="19"/>
        <v>20.173252640322769</v>
      </c>
      <c r="L272" s="1" t="str" cm="1">
        <f t="array" ref="L272">_xlfn.IFS(K272&gt;25,"肥満",K272&gt;=18.5,"普通",K272&lt;18.5,"低")</f>
        <v>普通</v>
      </c>
      <c r="M272" s="1" t="s">
        <v>511</v>
      </c>
    </row>
    <row r="273" spans="1:13" x14ac:dyDescent="0.4">
      <c r="A273" s="1">
        <v>270</v>
      </c>
      <c r="B273" s="1" t="str">
        <f t="shared" si="16"/>
        <v>3</v>
      </c>
      <c r="C273" s="1" t="s">
        <v>404</v>
      </c>
      <c r="D273" s="1" t="str">
        <f t="shared" si="17"/>
        <v>C</v>
      </c>
      <c r="E273" s="1" t="s">
        <v>346</v>
      </c>
      <c r="F273" s="1" t="s">
        <v>372</v>
      </c>
      <c r="G273" s="1">
        <v>175</v>
      </c>
      <c r="H273" s="1">
        <v>68</v>
      </c>
      <c r="I273" s="1" t="s">
        <v>371</v>
      </c>
      <c r="J273" s="1" t="str">
        <f t="shared" si="18"/>
        <v>再検査</v>
      </c>
      <c r="K273" s="9">
        <f t="shared" si="19"/>
        <v>22.204081632653061</v>
      </c>
      <c r="L273" s="1" t="str" cm="1">
        <f t="array" ref="L273">_xlfn.IFS(K273&gt;25,"肥満",K273&gt;=18.5,"普通",K273&lt;18.5,"低")</f>
        <v>普通</v>
      </c>
      <c r="M273" s="1" t="s">
        <v>511</v>
      </c>
    </row>
    <row r="274" spans="1:13" x14ac:dyDescent="0.4">
      <c r="A274" s="1">
        <v>271</v>
      </c>
      <c r="B274" s="1" t="str">
        <f t="shared" si="16"/>
        <v>3</v>
      </c>
      <c r="C274" s="1" t="s">
        <v>404</v>
      </c>
      <c r="D274" s="1" t="str">
        <f t="shared" si="17"/>
        <v>C</v>
      </c>
      <c r="E274" s="1" t="s">
        <v>347</v>
      </c>
      <c r="F274" s="1" t="s">
        <v>369</v>
      </c>
      <c r="G274" s="1">
        <v>164</v>
      </c>
      <c r="H274" s="1">
        <v>56</v>
      </c>
      <c r="I274" s="1" t="s">
        <v>378</v>
      </c>
      <c r="J274" s="1" t="str">
        <f t="shared" si="18"/>
        <v/>
      </c>
      <c r="K274" s="9">
        <f t="shared" si="19"/>
        <v>20.820939916716245</v>
      </c>
      <c r="L274" s="1" t="str" cm="1">
        <f t="array" ref="L274">_xlfn.IFS(K274&gt;25,"肥満",K274&gt;=18.5,"普通",K274&lt;18.5,"低")</f>
        <v>普通</v>
      </c>
      <c r="M274" s="1" t="s">
        <v>511</v>
      </c>
    </row>
    <row r="275" spans="1:13" x14ac:dyDescent="0.4">
      <c r="A275" s="1">
        <v>272</v>
      </c>
      <c r="B275" s="1" t="str">
        <f t="shared" si="16"/>
        <v>3</v>
      </c>
      <c r="C275" s="1" t="s">
        <v>404</v>
      </c>
      <c r="D275" s="1" t="str">
        <f t="shared" si="17"/>
        <v>C</v>
      </c>
      <c r="E275" s="1" t="s">
        <v>374</v>
      </c>
      <c r="F275" s="1" t="s">
        <v>369</v>
      </c>
      <c r="G275" s="1">
        <v>160</v>
      </c>
      <c r="H275" s="1">
        <v>53</v>
      </c>
      <c r="I275" s="1" t="s">
        <v>378</v>
      </c>
      <c r="J275" s="1" t="str">
        <f t="shared" si="18"/>
        <v/>
      </c>
      <c r="K275" s="9">
        <f t="shared" si="19"/>
        <v>20.703124999999996</v>
      </c>
      <c r="L275" s="1" t="str" cm="1">
        <f t="array" ref="L275">_xlfn.IFS(K275&gt;25,"肥満",K275&gt;=18.5,"普通",K275&lt;18.5,"低")</f>
        <v>普通</v>
      </c>
      <c r="M275" s="1" t="s">
        <v>511</v>
      </c>
    </row>
    <row r="276" spans="1:13" x14ac:dyDescent="0.4">
      <c r="A276" s="1">
        <v>273</v>
      </c>
      <c r="B276" s="1" t="str">
        <f t="shared" si="16"/>
        <v>3</v>
      </c>
      <c r="C276" s="1" t="s">
        <v>404</v>
      </c>
      <c r="D276" s="1" t="str">
        <f t="shared" si="17"/>
        <v>C</v>
      </c>
      <c r="E276" s="1" t="s">
        <v>375</v>
      </c>
      <c r="F276" s="1" t="s">
        <v>373</v>
      </c>
      <c r="G276" s="1">
        <v>179</v>
      </c>
      <c r="H276" s="1">
        <v>88</v>
      </c>
      <c r="I276" s="1" t="s">
        <v>76</v>
      </c>
      <c r="J276" s="1" t="str">
        <f t="shared" si="18"/>
        <v/>
      </c>
      <c r="K276" s="9">
        <f t="shared" si="19"/>
        <v>27.464810711276179</v>
      </c>
      <c r="L276" s="1" t="str" cm="1">
        <f t="array" ref="L276">_xlfn.IFS(K276&gt;25,"肥満",K276&gt;=18.5,"普通",K276&lt;18.5,"低")</f>
        <v>肥満</v>
      </c>
      <c r="M276" s="1" t="s">
        <v>511</v>
      </c>
    </row>
    <row r="277" spans="1:13" x14ac:dyDescent="0.4">
      <c r="A277" s="1">
        <v>274</v>
      </c>
      <c r="B277" s="1" t="str">
        <f t="shared" si="16"/>
        <v>3</v>
      </c>
      <c r="C277" s="1" t="s">
        <v>406</v>
      </c>
      <c r="D277" s="1" t="str">
        <f t="shared" si="17"/>
        <v>C</v>
      </c>
      <c r="E277" s="1" t="s">
        <v>407</v>
      </c>
      <c r="F277" s="1" t="s">
        <v>370</v>
      </c>
      <c r="G277" s="1">
        <v>179</v>
      </c>
      <c r="H277" s="1">
        <v>50</v>
      </c>
      <c r="I277" s="1" t="s">
        <v>76</v>
      </c>
      <c r="J277" s="1" t="str">
        <f t="shared" si="18"/>
        <v/>
      </c>
      <c r="K277" s="9">
        <f t="shared" ref="K277" si="20">H277/(G277/100)^2</f>
        <v>15.605006085952374</v>
      </c>
      <c r="L277" s="1" t="str" cm="1">
        <f t="array" ref="L277">_xlfn.IFS(K277&gt;25,"肥満",K277&gt;=18.5,"普通",K277&lt;18.5,"低")</f>
        <v>低</v>
      </c>
      <c r="M277" s="1" t="s">
        <v>511</v>
      </c>
    </row>
  </sheetData>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EA32B1-C957-4361-956C-84B7B6F91419}">
  <sheetPr codeName="Sheet4"/>
  <dimension ref="A1:AB30"/>
  <sheetViews>
    <sheetView zoomScale="85" zoomScaleNormal="85" workbookViewId="0">
      <selection activeCell="L1" sqref="L1"/>
    </sheetView>
  </sheetViews>
  <sheetFormatPr defaultRowHeight="18.75" x14ac:dyDescent="0.4"/>
  <cols>
    <col min="2" max="2" width="20.625" customWidth="1"/>
    <col min="3" max="3" width="6.625" customWidth="1"/>
    <col min="4" max="4" width="20.625" customWidth="1"/>
    <col min="5" max="5" width="6.625" customWidth="1"/>
    <col min="6" max="6" width="20.625" customWidth="1"/>
    <col min="7" max="7" width="6.625" customWidth="1"/>
    <col min="8" max="8" width="20.625" customWidth="1"/>
    <col min="9" max="9" width="6.625" customWidth="1"/>
    <col min="10" max="10" width="20.625" customWidth="1"/>
    <col min="11" max="11" width="6.625" customWidth="1"/>
    <col min="12" max="12" width="20.625" customWidth="1"/>
    <col min="27" max="27" width="21.625" customWidth="1"/>
  </cols>
  <sheetData>
    <row r="1" spans="1:28" ht="25.5" x14ac:dyDescent="0.5">
      <c r="A1" s="29" t="s">
        <v>471</v>
      </c>
      <c r="B1" s="50" t="s">
        <v>760</v>
      </c>
      <c r="D1" s="28"/>
      <c r="E1" s="28"/>
      <c r="F1" s="28"/>
      <c r="G1" s="28"/>
      <c r="H1" s="28"/>
      <c r="I1" s="28"/>
      <c r="J1" s="28"/>
      <c r="K1" s="29" t="s">
        <v>470</v>
      </c>
      <c r="L1" s="54">
        <v>45748</v>
      </c>
      <c r="M1" s="28"/>
      <c r="N1" s="28"/>
      <c r="O1" s="28"/>
      <c r="P1" s="28"/>
      <c r="Q1" s="28"/>
      <c r="R1" s="28"/>
      <c r="S1" s="28"/>
      <c r="T1" s="28"/>
      <c r="U1" s="28"/>
      <c r="V1" s="28"/>
      <c r="W1" s="28"/>
      <c r="X1" s="28"/>
      <c r="Y1" s="28"/>
      <c r="AB1" s="28"/>
    </row>
    <row r="2" spans="1:28" ht="19.5" thickBot="1" x14ac:dyDescent="0.45">
      <c r="A2" s="28"/>
      <c r="B2" s="28"/>
      <c r="C2" s="28"/>
      <c r="D2" s="28"/>
      <c r="E2" s="28"/>
      <c r="F2" s="28"/>
      <c r="G2" s="28"/>
      <c r="H2" s="28"/>
      <c r="I2" s="28"/>
      <c r="J2" s="28"/>
      <c r="K2" s="28"/>
      <c r="L2" s="28"/>
      <c r="M2" s="28"/>
      <c r="N2" s="28"/>
      <c r="O2" s="28"/>
      <c r="P2" s="28"/>
      <c r="Q2" s="28"/>
      <c r="R2" s="28"/>
      <c r="S2" s="28"/>
      <c r="T2" s="28"/>
      <c r="U2" s="28"/>
      <c r="V2" s="28"/>
      <c r="W2" s="28"/>
      <c r="X2" s="28"/>
      <c r="Y2" s="28"/>
      <c r="Z2" s="28"/>
      <c r="AA2" s="28"/>
      <c r="AB2" s="28"/>
    </row>
    <row r="3" spans="1:28" ht="19.5" thickBot="1" x14ac:dyDescent="0.45">
      <c r="A3" s="28"/>
      <c r="B3" s="28"/>
      <c r="C3" s="28"/>
      <c r="E3" s="31"/>
      <c r="F3" s="55" t="s">
        <v>469</v>
      </c>
      <c r="G3" s="56"/>
      <c r="H3" s="56"/>
      <c r="I3" s="30"/>
      <c r="J3" s="32"/>
      <c r="K3" s="32"/>
      <c r="L3" s="32"/>
      <c r="M3" s="28"/>
      <c r="N3" s="28"/>
      <c r="O3" s="28"/>
      <c r="P3" s="28"/>
      <c r="Q3" s="28"/>
      <c r="R3" s="28"/>
      <c r="S3" s="28"/>
      <c r="T3" s="28"/>
      <c r="U3" s="28"/>
      <c r="V3" s="28"/>
      <c r="W3" s="28"/>
      <c r="X3" s="28"/>
      <c r="Y3" s="28"/>
      <c r="Z3" s="28"/>
    </row>
    <row r="4" spans="1:28" ht="19.5" thickBot="1" x14ac:dyDescent="0.45">
      <c r="A4" s="28"/>
      <c r="B4" s="28"/>
      <c r="C4" s="28"/>
      <c r="D4" s="28"/>
      <c r="E4" s="28"/>
      <c r="F4" s="28"/>
      <c r="G4" s="28"/>
      <c r="H4" s="28"/>
      <c r="I4" s="28"/>
      <c r="J4" s="28"/>
      <c r="K4" s="28"/>
      <c r="L4" s="28"/>
      <c r="M4" s="28"/>
      <c r="N4" s="28"/>
      <c r="O4" s="28"/>
      <c r="P4" s="28"/>
      <c r="Q4" s="28"/>
      <c r="R4" s="28"/>
      <c r="S4" s="28"/>
      <c r="T4" s="28"/>
      <c r="U4" s="28"/>
      <c r="V4" s="28"/>
      <c r="W4" s="28"/>
      <c r="X4" s="28"/>
      <c r="Y4" s="28"/>
      <c r="Z4" s="28"/>
      <c r="AA4" s="28"/>
      <c r="AB4" s="28"/>
    </row>
    <row r="5" spans="1:28" x14ac:dyDescent="0.4">
      <c r="A5" s="28"/>
      <c r="B5" s="45">
        <v>1</v>
      </c>
      <c r="C5" s="46"/>
      <c r="D5" s="45">
        <v>6</v>
      </c>
      <c r="E5" s="46"/>
      <c r="F5" s="45">
        <v>11</v>
      </c>
      <c r="G5" s="46"/>
      <c r="H5" s="45">
        <v>16</v>
      </c>
      <c r="I5" s="46"/>
      <c r="J5" s="45">
        <v>21</v>
      </c>
      <c r="K5" s="46"/>
      <c r="L5" s="45">
        <v>26</v>
      </c>
      <c r="M5" s="28"/>
    </row>
    <row r="6" spans="1:28" x14ac:dyDescent="0.4">
      <c r="A6" s="28"/>
      <c r="B6" s="48" t="str">
        <f>VLOOKUP(B5,'②おまけ（名簿）'!$A$4:$H$33,3,FALSE)</f>
        <v xml:space="preserve"> 　サトウ　ケンタ　</v>
      </c>
      <c r="C6" s="46"/>
      <c r="D6" s="48" t="str">
        <f>VLOOKUP(D5,'②おまけ（名簿）'!$A$4:$H$33,3,FALSE)</f>
        <v>イトウ　ユミ</v>
      </c>
      <c r="E6" s="46"/>
      <c r="F6" s="48" t="str">
        <f>VLOOKUP(F5,'②おまけ（名簿）'!$A$4:$H$33,3,FALSE)</f>
        <v>ヨシダ　ユウタ</v>
      </c>
      <c r="G6" s="46"/>
      <c r="H6" s="48" t="str">
        <f>VLOOKUP(H5,'②おまけ（名簿）'!$A$4:$H$33,3,FALSE)</f>
        <v>イノウエ　マユミ</v>
      </c>
      <c r="I6" s="46"/>
      <c r="J6" s="48" t="str">
        <f>VLOOKUP(J5,'②おまけ（名簿）'!$A$4:$H$33,3,FALSE)</f>
        <v>コンドウ　マサヒコ</v>
      </c>
      <c r="K6" s="46"/>
      <c r="L6" s="48" t="str">
        <f>VLOOKUP(L5,'②おまけ（名簿）'!$A$4:$H$33,3,FALSE)</f>
        <v>ナカジマ　ユウコ</v>
      </c>
      <c r="M6" s="28"/>
    </row>
    <row r="7" spans="1:28" s="53" customFormat="1" ht="19.5" x14ac:dyDescent="0.4">
      <c r="A7" s="51"/>
      <c r="B7" s="52" t="str">
        <f>VLOOKUP(B5,'②おまけ（名簿）'!$A$4:$H$33,2,FALSE)</f>
        <v xml:space="preserve"> 佐藤　健太</v>
      </c>
      <c r="C7" s="51"/>
      <c r="D7" s="52" t="str">
        <f>VLOOKUP(D5,'②おまけ（名簿）'!$A$4:$H$33,2,FALSE)</f>
        <v>伊藤　由美</v>
      </c>
      <c r="E7" s="51"/>
      <c r="F7" s="52" t="str">
        <f>VLOOKUP(F5,'②おまけ（名簿）'!$A$4:$H$33,2,FALSE)</f>
        <v>吉田　勇太</v>
      </c>
      <c r="G7" s="51"/>
      <c r="H7" s="52" t="str">
        <f>VLOOKUP(H5,'②おまけ（名簿）'!$A$4:$H$33,2,FALSE)</f>
        <v>井上　真由美</v>
      </c>
      <c r="I7" s="51"/>
      <c r="J7" s="52" t="str">
        <f>VLOOKUP(J5,'②おまけ（名簿）'!$A$4:$H$33,2,FALSE)</f>
        <v>近藤　雅彦</v>
      </c>
      <c r="K7" s="51"/>
      <c r="L7" s="52" t="str">
        <f>VLOOKUP(L5,'②おまけ（名簿）'!$A$4:$H$33,2,FALSE)</f>
        <v>中島　裕子</v>
      </c>
      <c r="M7" s="51"/>
    </row>
    <row r="8" spans="1:28" ht="19.5" thickBot="1" x14ac:dyDescent="0.45">
      <c r="A8" s="28"/>
      <c r="B8" s="49" t="str">
        <f>VLOOKUP(B5,'②おまけ（名簿）'!$A$4:$H$33,4,FALSE)</f>
        <v>無</v>
      </c>
      <c r="C8" s="28"/>
      <c r="D8" s="49" t="str">
        <f>VLOOKUP(D5,'②おまけ（名簿）'!$A$4:$H$33,4,FALSE)</f>
        <v>無</v>
      </c>
      <c r="E8" s="28"/>
      <c r="F8" s="49" t="str">
        <f>VLOOKUP(F5,'②おまけ（名簿）'!$A$4:$H$33,4,FALSE)</f>
        <v>無</v>
      </c>
      <c r="G8" s="28"/>
      <c r="H8" s="49" t="str">
        <f>VLOOKUP(H5,'②おまけ（名簿）'!$A$4:$H$33,4,FALSE)</f>
        <v>無</v>
      </c>
      <c r="I8" s="28"/>
      <c r="J8" s="49" t="str">
        <f>VLOOKUP(J5,'②おまけ（名簿）'!$A$4:$H$33,4,FALSE)</f>
        <v>キウイ</v>
      </c>
      <c r="K8" s="28"/>
      <c r="L8" s="49" t="str">
        <f>VLOOKUP(L5,'②おまけ（名簿）'!$A$4:$H$33,4,FALSE)</f>
        <v>無</v>
      </c>
      <c r="M8" s="28"/>
    </row>
    <row r="9" spans="1:28" ht="19.5" thickBot="1" x14ac:dyDescent="0.45">
      <c r="A9" s="28"/>
      <c r="B9" s="28"/>
      <c r="C9" s="28"/>
      <c r="D9" s="28"/>
      <c r="E9" s="28"/>
      <c r="F9" s="28"/>
      <c r="G9" s="28"/>
      <c r="H9" s="28"/>
      <c r="I9" s="28"/>
      <c r="J9" s="28"/>
      <c r="K9" s="28"/>
      <c r="L9" s="28"/>
      <c r="M9" s="28"/>
    </row>
    <row r="10" spans="1:28" x14ac:dyDescent="0.4">
      <c r="A10" s="28"/>
      <c r="B10" s="45">
        <v>2</v>
      </c>
      <c r="C10" s="28"/>
      <c r="D10" s="45">
        <v>7</v>
      </c>
      <c r="E10" s="28"/>
      <c r="F10" s="45">
        <v>12</v>
      </c>
      <c r="G10" s="28"/>
      <c r="H10" s="45">
        <v>17</v>
      </c>
      <c r="I10" s="28"/>
      <c r="J10" s="45">
        <v>22</v>
      </c>
      <c r="K10" s="28"/>
      <c r="L10" s="45">
        <v>27</v>
      </c>
      <c r="M10" s="28"/>
    </row>
    <row r="11" spans="1:28" x14ac:dyDescent="0.4">
      <c r="A11" s="28"/>
      <c r="B11" s="48" t="str">
        <f>VLOOKUP(B10,'②おまけ（名簿）'!$A$4:$H$33,3,FALSE)</f>
        <v xml:space="preserve"> スズキ　ミカ</v>
      </c>
      <c r="C11" s="28"/>
      <c r="D11" s="48" t="str">
        <f>VLOOKUP(D10,'②おまけ（名簿）'!$A$4:$H$33,3,FALSE)</f>
        <v>ヤマモト　タカシ</v>
      </c>
      <c r="E11" s="28"/>
      <c r="F11" s="48" t="str">
        <f>VLOOKUP(F10,'②おまけ（名簿）'!$A$4:$H$33,3,FALSE)</f>
        <v>ヤマダ　レイコ</v>
      </c>
      <c r="G11" s="28"/>
      <c r="H11" s="48" t="str">
        <f>VLOOKUP(H10,'②おまけ（名簿）'!$A$4:$H$33,3,FALSE)</f>
        <v>キムラ　マサト</v>
      </c>
      <c r="I11" s="28"/>
      <c r="J11" s="48" t="str">
        <f>VLOOKUP(J10,'②おまけ（名簿）'!$A$4:$H$33,3,FALSE)</f>
        <v>イシイ　ジュンコ</v>
      </c>
      <c r="K11" s="28"/>
      <c r="L11" s="48" t="str">
        <f>VLOOKUP(L10,'②おまけ（名簿）'!$A$4:$H$33,3,FALSE)</f>
        <v>ハシモト　リュウタロウ</v>
      </c>
      <c r="M11" s="28"/>
    </row>
    <row r="12" spans="1:28" s="53" customFormat="1" ht="19.5" x14ac:dyDescent="0.4">
      <c r="A12" s="51"/>
      <c r="B12" s="52" t="str">
        <f>VLOOKUP(B10,'②おまけ（名簿）'!$A$4:$H$33,2,FALSE)</f>
        <v xml:space="preserve"> 鈴木　美香</v>
      </c>
      <c r="C12" s="51"/>
      <c r="D12" s="52" t="str">
        <f>VLOOKUP(D10,'②おまけ（名簿）'!$A$4:$H$33,2,FALSE)</f>
        <v>山本　隆司</v>
      </c>
      <c r="E12" s="51"/>
      <c r="F12" s="52" t="str">
        <f>VLOOKUP(F10,'②おまけ（名簿）'!$A$4:$H$33,2,FALSE)</f>
        <v>山田　麗子</v>
      </c>
      <c r="G12" s="51"/>
      <c r="H12" s="52" t="str">
        <f>VLOOKUP(H10,'②おまけ（名簿）'!$A$4:$H$33,2,FALSE)</f>
        <v>木村　正人</v>
      </c>
      <c r="I12" s="51"/>
      <c r="J12" s="52" t="str">
        <f>VLOOKUP(J10,'②おまけ（名簿）'!$A$4:$H$33,2,FALSE)</f>
        <v>石井　純子</v>
      </c>
      <c r="K12" s="51"/>
      <c r="L12" s="52" t="str">
        <f>VLOOKUP(L10,'②おまけ（名簿）'!$A$4:$H$33,2,FALSE)</f>
        <v>橋本　龍太郎</v>
      </c>
      <c r="M12" s="51"/>
    </row>
    <row r="13" spans="1:28" ht="19.5" thickBot="1" x14ac:dyDescent="0.45">
      <c r="A13" s="28"/>
      <c r="B13" s="49" t="str">
        <f>VLOOKUP(B10,'②おまけ（名簿）'!$A$4:$H$33,4,FALSE)</f>
        <v>無</v>
      </c>
      <c r="C13" s="28"/>
      <c r="D13" s="49" t="str">
        <f>VLOOKUP(D10,'②おまけ（名簿）'!$A$4:$H$33,4,FALSE)</f>
        <v>無</v>
      </c>
      <c r="E13" s="28"/>
      <c r="F13" s="49" t="str">
        <f>VLOOKUP(F10,'②おまけ（名簿）'!$A$4:$H$33,4,FALSE)</f>
        <v>無</v>
      </c>
      <c r="G13" s="28"/>
      <c r="H13" s="49" t="str">
        <f>VLOOKUP(H10,'②おまけ（名簿）'!$A$4:$H$33,4,FALSE)</f>
        <v>無</v>
      </c>
      <c r="I13" s="28"/>
      <c r="J13" s="49" t="str">
        <f>VLOOKUP(J10,'②おまけ（名簿）'!$A$4:$H$33,4,FALSE)</f>
        <v>無</v>
      </c>
      <c r="K13" s="28"/>
      <c r="L13" s="49" t="str">
        <f>VLOOKUP(L10,'②おまけ（名簿）'!$A$4:$H$33,4,FALSE)</f>
        <v>無</v>
      </c>
      <c r="M13" s="28"/>
    </row>
    <row r="14" spans="1:28" ht="19.5" thickBot="1" x14ac:dyDescent="0.45">
      <c r="A14" s="28"/>
      <c r="B14" s="28"/>
      <c r="C14" s="28"/>
      <c r="D14" s="28"/>
      <c r="E14" s="28"/>
      <c r="F14" s="28"/>
      <c r="G14" s="28"/>
      <c r="H14" s="28"/>
      <c r="I14" s="28"/>
      <c r="J14" s="28"/>
      <c r="K14" s="28"/>
      <c r="L14" s="28"/>
      <c r="M14" s="28"/>
    </row>
    <row r="15" spans="1:28" x14ac:dyDescent="0.4">
      <c r="A15" s="28"/>
      <c r="B15" s="45">
        <v>3</v>
      </c>
      <c r="C15" s="28"/>
      <c r="D15" s="45">
        <v>8</v>
      </c>
      <c r="E15" s="28"/>
      <c r="F15" s="45">
        <v>13</v>
      </c>
      <c r="G15" s="28"/>
      <c r="H15" s="45">
        <v>18</v>
      </c>
      <c r="I15" s="28"/>
      <c r="J15" s="45">
        <v>23</v>
      </c>
      <c r="K15" s="28"/>
      <c r="L15" s="45">
        <v>28</v>
      </c>
      <c r="M15" s="28"/>
    </row>
    <row r="16" spans="1:28" x14ac:dyDescent="0.4">
      <c r="A16" s="28"/>
      <c r="B16" s="48" t="str">
        <f>VLOOKUP(B15,'②おまけ（名簿）'!$A$4:$H$33,3,FALSE)</f>
        <v>タナカ　ヨウタ</v>
      </c>
      <c r="C16" s="28"/>
      <c r="D16" s="48" t="str">
        <f>VLOOKUP(D15,'②おまけ（名簿）'!$A$4:$H$33,3,FALSE)</f>
        <v>ナカムラ　カオリ</v>
      </c>
      <c r="E16" s="28"/>
      <c r="F16" s="48" t="str">
        <f>VLOOKUP(F15,'②おまけ（名簿）'!$A$4:$H$33,3,FALSE)</f>
        <v>ササキ　ケンイチ</v>
      </c>
      <c r="G16" s="28"/>
      <c r="H16" s="48" t="str">
        <f>VLOOKUP(H15,'②おまけ（名簿）'!$A$4:$H$33,3,FALSE)</f>
        <v>ハヤシ　ケイコ</v>
      </c>
      <c r="I16" s="28"/>
      <c r="J16" s="48" t="str">
        <f>VLOOKUP(J15,'②おまけ（名簿）'!$A$4:$H$33,3,FALSE)</f>
        <v>マエダ　テツヤ</v>
      </c>
      <c r="K16" s="28"/>
      <c r="L16" s="48" t="str">
        <f>VLOOKUP(L15,'②おまけ（名簿）'!$A$4:$H$33,3,FALSE)</f>
        <v>オカダ　アミ</v>
      </c>
      <c r="M16" s="28"/>
    </row>
    <row r="17" spans="1:28" s="53" customFormat="1" ht="19.5" x14ac:dyDescent="0.4">
      <c r="A17" s="51"/>
      <c r="B17" s="52" t="str">
        <f>VLOOKUP(B15,'②おまけ（名簿）'!$A$4:$H$33,2,FALSE)</f>
        <v>田中　陽太</v>
      </c>
      <c r="C17" s="51"/>
      <c r="D17" s="52" t="str">
        <f>VLOOKUP(D15,'②おまけ（名簿）'!$A$4:$H$33,2,FALSE)</f>
        <v>中村　香織</v>
      </c>
      <c r="E17" s="51"/>
      <c r="F17" s="52" t="str">
        <f>VLOOKUP(F15,'②おまけ（名簿）'!$A$4:$H$33,2,FALSE)</f>
        <v>佐々木　健一</v>
      </c>
      <c r="G17" s="51"/>
      <c r="H17" s="52" t="str">
        <f>VLOOKUP(H15,'②おまけ（名簿）'!$A$4:$H$33,2,FALSE)</f>
        <v>林　恵子</v>
      </c>
      <c r="I17" s="51"/>
      <c r="J17" s="52" t="str">
        <f>VLOOKUP(J15,'②おまけ（名簿）'!$A$4:$H$33,2,FALSE)</f>
        <v>前田　哲也</v>
      </c>
      <c r="K17" s="51"/>
      <c r="L17" s="52" t="str">
        <f>VLOOKUP(L15,'②おまけ（名簿）'!$A$4:$H$33,2,FALSE)</f>
        <v>岡田　亜美</v>
      </c>
      <c r="M17" s="51"/>
    </row>
    <row r="18" spans="1:28" ht="19.5" thickBot="1" x14ac:dyDescent="0.45">
      <c r="A18" s="28"/>
      <c r="B18" s="49" t="str">
        <f>VLOOKUP(B15,'②おまけ（名簿）'!$A$4:$H$33,4,FALSE)</f>
        <v>サバ</v>
      </c>
      <c r="C18" s="28"/>
      <c r="D18" s="49" t="str">
        <f>VLOOKUP(D15,'②おまけ（名簿）'!$A$4:$H$33,4,FALSE)</f>
        <v>無</v>
      </c>
      <c r="E18" s="28"/>
      <c r="F18" s="49" t="str">
        <f>VLOOKUP(F15,'②おまけ（名簿）'!$A$4:$H$33,4,FALSE)</f>
        <v>無</v>
      </c>
      <c r="G18" s="28"/>
      <c r="H18" s="49" t="str">
        <f>VLOOKUP(H15,'②おまけ（名簿）'!$A$4:$H$33,4,FALSE)</f>
        <v>サバ</v>
      </c>
      <c r="I18" s="28"/>
      <c r="J18" s="49" t="str">
        <f>VLOOKUP(J15,'②おまけ（名簿）'!$A$4:$H$33,4,FALSE)</f>
        <v>無</v>
      </c>
      <c r="K18" s="28"/>
      <c r="L18" s="49" t="str">
        <f>VLOOKUP(L15,'②おまけ（名簿）'!$A$4:$H$33,4,FALSE)</f>
        <v>無</v>
      </c>
      <c r="M18" s="28"/>
    </row>
    <row r="19" spans="1:28" ht="19.5" thickBot="1" x14ac:dyDescent="0.45">
      <c r="A19" s="28"/>
      <c r="B19" s="28"/>
      <c r="C19" s="28"/>
      <c r="D19" s="28"/>
      <c r="E19" s="28"/>
      <c r="F19" s="28"/>
      <c r="G19" s="28"/>
      <c r="H19" s="28"/>
      <c r="I19" s="28"/>
      <c r="J19" s="28"/>
      <c r="K19" s="28"/>
      <c r="L19" s="28"/>
      <c r="M19" s="28"/>
    </row>
    <row r="20" spans="1:28" x14ac:dyDescent="0.4">
      <c r="A20" s="28"/>
      <c r="B20" s="45">
        <v>4</v>
      </c>
      <c r="C20" s="28"/>
      <c r="D20" s="45">
        <v>9</v>
      </c>
      <c r="E20" s="28"/>
      <c r="F20" s="45">
        <v>14</v>
      </c>
      <c r="G20" s="28"/>
      <c r="H20" s="45">
        <v>19</v>
      </c>
      <c r="I20" s="28"/>
      <c r="J20" s="45">
        <v>24</v>
      </c>
      <c r="K20" s="28"/>
      <c r="L20" s="45">
        <v>29</v>
      </c>
      <c r="M20" s="28"/>
    </row>
    <row r="21" spans="1:28" x14ac:dyDescent="0.4">
      <c r="A21" s="28"/>
      <c r="B21" s="48" t="str">
        <f>VLOOKUP(B20,'②おまけ（名簿）'!$A$4:$H$33,3,FALSE)</f>
        <v>ワタナベ　ノリコ</v>
      </c>
      <c r="C21" s="28"/>
      <c r="D21" s="48" t="str">
        <f>VLOOKUP(D20,'②おまけ（名簿）'!$A$4:$H$33,3,FALSE)</f>
        <v>コバヤシ　ユキオ</v>
      </c>
      <c r="E21" s="28"/>
      <c r="F21" s="48" t="str">
        <f>VLOOKUP(F20,'②おまけ（名簿）'!$A$4:$H$33,3,FALSE)</f>
        <v>ヤマグチ　トモミ</v>
      </c>
      <c r="G21" s="28"/>
      <c r="H21" s="48" t="str">
        <f>VLOOKUP(H20,'②おまけ（名簿）'!$A$4:$H$33,3,FALSE)</f>
        <v>シミズ　シュンスケ</v>
      </c>
      <c r="I21" s="28"/>
      <c r="J21" s="48" t="str">
        <f>VLOOKUP(J20,'②おまけ（名簿）'!$A$4:$H$33,3,FALSE)</f>
        <v>エンドウ　ミホ</v>
      </c>
      <c r="K21" s="28"/>
      <c r="L21" s="48" t="str">
        <f>VLOOKUP(L20,'②おまけ（名簿）'!$A$4:$H$33,3,FALSE)</f>
        <v>モリ　ダイスケ</v>
      </c>
      <c r="M21" s="28"/>
    </row>
    <row r="22" spans="1:28" s="53" customFormat="1" ht="19.5" x14ac:dyDescent="0.4">
      <c r="A22" s="51"/>
      <c r="B22" s="52" t="str">
        <f>VLOOKUP(B20,'②おまけ（名簿）'!$A$4:$H$33,2,FALSE)</f>
        <v>渡辺　典子</v>
      </c>
      <c r="C22" s="51"/>
      <c r="D22" s="52" t="str">
        <f>VLOOKUP(D20,'②おまけ（名簿）'!$A$4:$H$33,2,FALSE)</f>
        <v>小林　幸男</v>
      </c>
      <c r="E22" s="51"/>
      <c r="F22" s="52" t="str">
        <f>VLOOKUP(F20,'②おまけ（名簿）'!$A$4:$H$33,2,FALSE)</f>
        <v>山口　智美</v>
      </c>
      <c r="G22" s="51"/>
      <c r="H22" s="52" t="str">
        <f>VLOOKUP(H20,'②おまけ（名簿）'!$A$4:$H$33,2,FALSE)</f>
        <v>清水　俊介</v>
      </c>
      <c r="I22" s="51"/>
      <c r="J22" s="52" t="str">
        <f>VLOOKUP(J20,'②おまけ（名簿）'!$A$4:$H$33,2,FALSE)</f>
        <v>遠藤　美穂</v>
      </c>
      <c r="K22" s="51"/>
      <c r="L22" s="52" t="str">
        <f>VLOOKUP(L20,'②おまけ（名簿）'!$A$4:$H$33,2,FALSE)</f>
        <v>森　大輔</v>
      </c>
      <c r="M22" s="51"/>
    </row>
    <row r="23" spans="1:28" ht="19.5" thickBot="1" x14ac:dyDescent="0.45">
      <c r="A23" s="28"/>
      <c r="B23" s="49" t="str">
        <f>VLOOKUP(B20,'②おまけ（名簿）'!$A$4:$H$33,4,FALSE)</f>
        <v>無</v>
      </c>
      <c r="C23" s="28"/>
      <c r="D23" s="49" t="str">
        <f>VLOOKUP(D20,'②おまけ（名簿）'!$A$4:$H$33,4,FALSE)</f>
        <v>無</v>
      </c>
      <c r="E23" s="28"/>
      <c r="F23" s="49" t="str">
        <f>VLOOKUP(F20,'②おまけ（名簿）'!$A$4:$H$33,4,FALSE)</f>
        <v>ナッツ類</v>
      </c>
      <c r="G23" s="28"/>
      <c r="H23" s="49" t="str">
        <f>VLOOKUP(H20,'②おまけ（名簿）'!$A$4:$H$33,4,FALSE)</f>
        <v>無</v>
      </c>
      <c r="I23" s="28"/>
      <c r="J23" s="49" t="str">
        <f>VLOOKUP(J20,'②おまけ（名簿）'!$A$4:$H$33,4,FALSE)</f>
        <v>無</v>
      </c>
      <c r="K23" s="28"/>
      <c r="L23" s="49" t="str">
        <f>VLOOKUP(L20,'②おまけ（名簿）'!$A$4:$H$33,4,FALSE)</f>
        <v>無</v>
      </c>
      <c r="M23" s="28"/>
    </row>
    <row r="24" spans="1:28" ht="19.5" thickBot="1" x14ac:dyDescent="0.45">
      <c r="A24" s="28"/>
      <c r="B24" s="28"/>
      <c r="C24" s="28"/>
      <c r="D24" s="28"/>
      <c r="E24" s="28"/>
      <c r="F24" s="28"/>
      <c r="G24" s="28"/>
      <c r="H24" s="28"/>
      <c r="I24" s="28"/>
      <c r="J24" s="28"/>
      <c r="K24" s="28"/>
      <c r="L24" s="28"/>
      <c r="M24" s="28"/>
    </row>
    <row r="25" spans="1:28" x14ac:dyDescent="0.4">
      <c r="A25" s="28"/>
      <c r="B25" s="45">
        <v>5</v>
      </c>
      <c r="C25" s="28"/>
      <c r="D25" s="45">
        <v>10</v>
      </c>
      <c r="E25" s="28"/>
      <c r="F25" s="45">
        <v>15</v>
      </c>
      <c r="G25" s="28"/>
      <c r="H25" s="45">
        <v>20</v>
      </c>
      <c r="I25" s="28"/>
      <c r="J25" s="45">
        <v>25</v>
      </c>
      <c r="K25" s="28"/>
      <c r="L25" s="45">
        <v>30</v>
      </c>
      <c r="M25" s="28"/>
    </row>
    <row r="26" spans="1:28" x14ac:dyDescent="0.4">
      <c r="A26" s="28"/>
      <c r="B26" s="48" t="str">
        <f>VLOOKUP(B25,'②おまけ（名簿）'!$A$4:$H$33,3,FALSE)</f>
        <v>タカハシ　ユウジ</v>
      </c>
      <c r="C26" s="28"/>
      <c r="D26" s="48" t="str">
        <f>VLOOKUP(D25,'②おまけ（名簿）'!$A$4:$H$33,3,FALSE)</f>
        <v>カトウ　ユウコ</v>
      </c>
      <c r="E26" s="28"/>
      <c r="F26" s="48" t="str">
        <f>VLOOKUP(F25,'②おまけ（名簿）'!$A$4:$H$33,3,FALSE)</f>
        <v>マツモト　ヨシオ</v>
      </c>
      <c r="G26" s="28"/>
      <c r="H26" s="48" t="str">
        <f>VLOOKUP(H25,'②おまけ（名簿）'!$A$4:$H$33,3,FALSE)</f>
        <v>サイトウ　アケミ</v>
      </c>
      <c r="I26" s="28"/>
      <c r="J26" s="48" t="str">
        <f>VLOOKUP(J25,'②おまけ（名簿）'!$A$4:$H$33,3,FALSE)</f>
        <v>フジタ　ヒデキ</v>
      </c>
      <c r="K26" s="28"/>
      <c r="L26" s="48" t="str">
        <f>VLOOKUP(L25,'②おまけ（名簿）'!$A$4:$H$33,3,FALSE)</f>
        <v>スガワラ　アイ</v>
      </c>
      <c r="M26" s="28"/>
    </row>
    <row r="27" spans="1:28" s="53" customFormat="1" ht="19.5" x14ac:dyDescent="0.4">
      <c r="A27" s="51"/>
      <c r="B27" s="52" t="str">
        <f>VLOOKUP(B25,'②おまけ（名簿）'!$A$4:$H$33,2,FALSE)</f>
        <v>高橋　雄二</v>
      </c>
      <c r="C27" s="51"/>
      <c r="D27" s="52" t="str">
        <f>VLOOKUP(D25,'②おまけ（名簿）'!$A$4:$H$33,2,FALSE)</f>
        <v>加藤　優子</v>
      </c>
      <c r="E27" s="51"/>
      <c r="F27" s="52" t="str">
        <f>VLOOKUP(F25,'②おまけ（名簿）'!$A$4:$H$33,2,FALSE)</f>
        <v>松本　義男</v>
      </c>
      <c r="G27" s="51"/>
      <c r="H27" s="52" t="str">
        <f>VLOOKUP(H25,'②おまけ（名簿）'!$A$4:$H$33,2,FALSE)</f>
        <v>斎藤　明美</v>
      </c>
      <c r="I27" s="51"/>
      <c r="J27" s="52" t="str">
        <f>VLOOKUP(J25,'②おまけ（名簿）'!$A$4:$H$33,2,FALSE)</f>
        <v>藤田　秀樹</v>
      </c>
      <c r="K27" s="51"/>
      <c r="L27" s="52" t="str">
        <f>VLOOKUP(L25,'②おまけ（名簿）'!$A$4:$H$33,2,FALSE)</f>
        <v>菅原　愛</v>
      </c>
      <c r="M27" s="51"/>
    </row>
    <row r="28" spans="1:28" ht="19.5" thickBot="1" x14ac:dyDescent="0.45">
      <c r="A28" s="28"/>
      <c r="B28" s="49" t="str">
        <f>VLOOKUP(B25,'②おまけ（名簿）'!$A$4:$H$33,4,FALSE)</f>
        <v>無</v>
      </c>
      <c r="C28" s="28"/>
      <c r="D28" s="49" t="str">
        <f>VLOOKUP(D25,'②おまけ（名簿）'!$A$4:$H$33,4,FALSE)</f>
        <v>無</v>
      </c>
      <c r="E28" s="28"/>
      <c r="F28" s="49" t="str">
        <f>VLOOKUP(F25,'②おまけ（名簿）'!$A$4:$H$33,4,FALSE)</f>
        <v>無</v>
      </c>
      <c r="G28" s="28"/>
      <c r="H28" s="49" t="str">
        <f>VLOOKUP(H25,'②おまけ（名簿）'!$A$4:$H$33,4,FALSE)</f>
        <v>無</v>
      </c>
      <c r="I28" s="28"/>
      <c r="J28" s="49" t="str">
        <f>VLOOKUP(J25,'②おまけ（名簿）'!$A$4:$H$33,4,FALSE)</f>
        <v>無</v>
      </c>
      <c r="K28" s="28"/>
      <c r="L28" s="49" t="str">
        <f>VLOOKUP(L25,'②おまけ（名簿）'!$A$4:$H$33,4,FALSE)</f>
        <v>無</v>
      </c>
      <c r="M28" s="28"/>
    </row>
    <row r="29" spans="1:28" x14ac:dyDescent="0.4">
      <c r="A29" s="28"/>
      <c r="B29" s="28"/>
      <c r="C29" s="28"/>
      <c r="D29" s="28"/>
      <c r="E29" s="28"/>
      <c r="F29" s="28"/>
      <c r="G29" s="28"/>
      <c r="H29" s="28"/>
      <c r="I29" s="28"/>
      <c r="J29" s="28"/>
      <c r="K29" s="28"/>
      <c r="L29" s="28"/>
      <c r="M29" s="28"/>
    </row>
    <row r="30" spans="1:28" x14ac:dyDescent="0.4">
      <c r="A30" s="28"/>
      <c r="B30" s="28"/>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row>
  </sheetData>
  <mergeCells count="1">
    <mergeCell ref="F3:H3"/>
  </mergeCells>
  <phoneticPr fontId="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F2698A-5AC5-4F1C-9F7D-FFE5C64FB5E9}">
  <sheetPr codeName="Sheet5"/>
  <dimension ref="A1:H33"/>
  <sheetViews>
    <sheetView workbookViewId="0">
      <selection activeCell="C7" sqref="C7"/>
    </sheetView>
  </sheetViews>
  <sheetFormatPr defaultRowHeight="18.75" x14ac:dyDescent="0.4"/>
  <cols>
    <col min="1" max="1" width="5.25" bestFit="1" customWidth="1"/>
    <col min="2" max="2" width="21.75" customWidth="1"/>
    <col min="3" max="3" width="23.5" bestFit="1" customWidth="1"/>
    <col min="4" max="4" width="11.25" bestFit="1" customWidth="1"/>
  </cols>
  <sheetData>
    <row r="1" spans="1:8" x14ac:dyDescent="0.4">
      <c r="A1" s="33" t="s">
        <v>472</v>
      </c>
      <c r="B1" s="33"/>
      <c r="C1" s="33"/>
      <c r="D1" s="33"/>
      <c r="E1" s="33"/>
      <c r="F1" s="33"/>
      <c r="G1" s="33"/>
      <c r="H1" s="33"/>
    </row>
    <row r="2" spans="1:8" ht="19.5" thickBot="1" x14ac:dyDescent="0.45">
      <c r="A2" s="33"/>
      <c r="B2" s="33"/>
      <c r="C2" s="33"/>
      <c r="D2" s="33"/>
      <c r="E2" s="33"/>
      <c r="F2" s="33"/>
      <c r="G2" s="33"/>
      <c r="H2" s="33"/>
    </row>
    <row r="3" spans="1:8" ht="19.5" thickBot="1" x14ac:dyDescent="0.45">
      <c r="A3" s="34" t="s">
        <v>473</v>
      </c>
      <c r="B3" s="35" t="s">
        <v>474</v>
      </c>
      <c r="C3" s="35" t="s">
        <v>475</v>
      </c>
      <c r="D3" s="35" t="s">
        <v>476</v>
      </c>
      <c r="E3" s="35" t="s">
        <v>477</v>
      </c>
      <c r="F3" s="35" t="s">
        <v>478</v>
      </c>
      <c r="G3" s="35" t="s">
        <v>479</v>
      </c>
      <c r="H3" s="36" t="s">
        <v>480</v>
      </c>
    </row>
    <row r="4" spans="1:8" ht="19.5" thickTop="1" x14ac:dyDescent="0.4">
      <c r="A4" s="37">
        <v>1</v>
      </c>
      <c r="B4" s="38" t="s">
        <v>481</v>
      </c>
      <c r="C4" s="38" t="str">
        <f>PHONETIC(B4)</f>
        <v xml:space="preserve"> 　サトウ　ケンタ　</v>
      </c>
      <c r="D4" s="1" t="s">
        <v>512</v>
      </c>
      <c r="E4" s="38"/>
      <c r="F4" s="38"/>
      <c r="G4" s="38"/>
      <c r="H4" s="39"/>
    </row>
    <row r="5" spans="1:8" x14ac:dyDescent="0.4">
      <c r="A5" s="40">
        <v>2</v>
      </c>
      <c r="B5" s="12" t="s">
        <v>510</v>
      </c>
      <c r="C5" s="38" t="str">
        <f>PHONETIC(B5)</f>
        <v xml:space="preserve"> スズキ　ミカ</v>
      </c>
      <c r="D5" s="1" t="s">
        <v>513</v>
      </c>
      <c r="E5" s="12"/>
      <c r="F5" s="12"/>
      <c r="G5" s="12"/>
      <c r="H5" s="41"/>
    </row>
    <row r="6" spans="1:8" x14ac:dyDescent="0.4">
      <c r="A6" s="40">
        <v>3</v>
      </c>
      <c r="B6" s="12" t="s">
        <v>482</v>
      </c>
      <c r="C6" s="38" t="str">
        <f t="shared" ref="C6:C33" si="0">PHONETIC(B6)</f>
        <v>タナカ　ヨウタ</v>
      </c>
      <c r="D6" s="1" t="s">
        <v>385</v>
      </c>
      <c r="E6" s="12"/>
      <c r="F6" s="12"/>
      <c r="G6" s="12"/>
      <c r="H6" s="41"/>
    </row>
    <row r="7" spans="1:8" x14ac:dyDescent="0.4">
      <c r="A7" s="40">
        <v>4</v>
      </c>
      <c r="B7" s="12" t="s">
        <v>483</v>
      </c>
      <c r="C7" s="38" t="str">
        <f t="shared" si="0"/>
        <v>ワタナベ　ノリコ</v>
      </c>
      <c r="D7" s="1" t="s">
        <v>511</v>
      </c>
      <c r="E7" s="12"/>
      <c r="F7" s="12"/>
      <c r="G7" s="12"/>
      <c r="H7" s="41"/>
    </row>
    <row r="8" spans="1:8" x14ac:dyDescent="0.4">
      <c r="A8" s="40">
        <v>5</v>
      </c>
      <c r="B8" s="12" t="s">
        <v>484</v>
      </c>
      <c r="C8" s="38" t="str">
        <f t="shared" si="0"/>
        <v>タカハシ　ユウジ</v>
      </c>
      <c r="D8" s="1" t="s">
        <v>511</v>
      </c>
      <c r="E8" s="12"/>
      <c r="F8" s="12"/>
      <c r="G8" s="12"/>
      <c r="H8" s="41"/>
    </row>
    <row r="9" spans="1:8" x14ac:dyDescent="0.4">
      <c r="A9" s="40">
        <v>6</v>
      </c>
      <c r="B9" s="12" t="s">
        <v>485</v>
      </c>
      <c r="C9" s="38" t="str">
        <f t="shared" si="0"/>
        <v>イトウ　ユミ</v>
      </c>
      <c r="D9" s="1" t="s">
        <v>511</v>
      </c>
      <c r="E9" s="12"/>
      <c r="F9" s="12"/>
      <c r="G9" s="12"/>
      <c r="H9" s="41"/>
    </row>
    <row r="10" spans="1:8" x14ac:dyDescent="0.4">
      <c r="A10" s="40">
        <v>7</v>
      </c>
      <c r="B10" s="12" t="s">
        <v>486</v>
      </c>
      <c r="C10" s="38" t="str">
        <f t="shared" si="0"/>
        <v>ヤマモト　タカシ</v>
      </c>
      <c r="D10" s="1" t="s">
        <v>511</v>
      </c>
      <c r="E10" s="12"/>
      <c r="F10" s="12"/>
      <c r="G10" s="12"/>
      <c r="H10" s="41"/>
    </row>
    <row r="11" spans="1:8" x14ac:dyDescent="0.4">
      <c r="A11" s="40">
        <v>8</v>
      </c>
      <c r="B11" s="12" t="s">
        <v>487</v>
      </c>
      <c r="C11" s="38" t="str">
        <f t="shared" si="0"/>
        <v>ナカムラ　カオリ</v>
      </c>
      <c r="D11" s="1" t="s">
        <v>511</v>
      </c>
      <c r="E11" s="12"/>
      <c r="F11" s="12"/>
      <c r="G11" s="12"/>
      <c r="H11" s="41"/>
    </row>
    <row r="12" spans="1:8" x14ac:dyDescent="0.4">
      <c r="A12" s="40">
        <v>9</v>
      </c>
      <c r="B12" s="12" t="s">
        <v>488</v>
      </c>
      <c r="C12" s="38" t="str">
        <f t="shared" si="0"/>
        <v>コバヤシ　ユキオ</v>
      </c>
      <c r="D12" s="1" t="s">
        <v>511</v>
      </c>
      <c r="E12" s="12"/>
      <c r="F12" s="12"/>
      <c r="G12" s="12"/>
      <c r="H12" s="41"/>
    </row>
    <row r="13" spans="1:8" x14ac:dyDescent="0.4">
      <c r="A13" s="40">
        <v>10</v>
      </c>
      <c r="B13" s="12" t="s">
        <v>489</v>
      </c>
      <c r="C13" s="38" t="str">
        <f t="shared" si="0"/>
        <v>カトウ　ユウコ</v>
      </c>
      <c r="D13" s="1" t="s">
        <v>511</v>
      </c>
      <c r="E13" s="12"/>
      <c r="F13" s="12"/>
      <c r="G13" s="12"/>
      <c r="H13" s="41"/>
    </row>
    <row r="14" spans="1:8" x14ac:dyDescent="0.4">
      <c r="A14" s="40">
        <v>11</v>
      </c>
      <c r="B14" s="12" t="s">
        <v>490</v>
      </c>
      <c r="C14" s="38" t="str">
        <f t="shared" si="0"/>
        <v>ヨシダ　ユウタ</v>
      </c>
      <c r="D14" s="1" t="s">
        <v>511</v>
      </c>
      <c r="E14" s="12"/>
      <c r="F14" s="12"/>
      <c r="G14" s="12"/>
      <c r="H14" s="41"/>
    </row>
    <row r="15" spans="1:8" x14ac:dyDescent="0.4">
      <c r="A15" s="40">
        <v>12</v>
      </c>
      <c r="B15" s="12" t="s">
        <v>491</v>
      </c>
      <c r="C15" s="38" t="str">
        <f t="shared" si="0"/>
        <v>ヤマダ　レイコ</v>
      </c>
      <c r="D15" s="1" t="s">
        <v>511</v>
      </c>
      <c r="E15" s="12"/>
      <c r="F15" s="12"/>
      <c r="G15" s="12"/>
      <c r="H15" s="41"/>
    </row>
    <row r="16" spans="1:8" x14ac:dyDescent="0.4">
      <c r="A16" s="40">
        <v>13</v>
      </c>
      <c r="B16" s="12" t="s">
        <v>492</v>
      </c>
      <c r="C16" s="38" t="str">
        <f t="shared" si="0"/>
        <v>ササキ　ケンイチ</v>
      </c>
      <c r="D16" s="1" t="s">
        <v>511</v>
      </c>
      <c r="E16" s="12"/>
      <c r="F16" s="12"/>
      <c r="G16" s="12"/>
      <c r="H16" s="41"/>
    </row>
    <row r="17" spans="1:8" x14ac:dyDescent="0.4">
      <c r="A17" s="40">
        <v>14</v>
      </c>
      <c r="B17" s="12" t="s">
        <v>493</v>
      </c>
      <c r="C17" s="38" t="str">
        <f t="shared" si="0"/>
        <v>ヤマグチ　トモミ</v>
      </c>
      <c r="D17" s="1" t="s">
        <v>386</v>
      </c>
      <c r="E17" s="12"/>
      <c r="F17" s="12"/>
      <c r="G17" s="12"/>
      <c r="H17" s="41"/>
    </row>
    <row r="18" spans="1:8" x14ac:dyDescent="0.4">
      <c r="A18" s="40">
        <v>15</v>
      </c>
      <c r="B18" s="12" t="s">
        <v>494</v>
      </c>
      <c r="C18" s="38" t="str">
        <f t="shared" si="0"/>
        <v>マツモト　ヨシオ</v>
      </c>
      <c r="D18" s="1" t="s">
        <v>511</v>
      </c>
      <c r="E18" s="12"/>
      <c r="F18" s="12"/>
      <c r="G18" s="12"/>
      <c r="H18" s="41"/>
    </row>
    <row r="19" spans="1:8" x14ac:dyDescent="0.4">
      <c r="A19" s="40">
        <v>16</v>
      </c>
      <c r="B19" s="12" t="s">
        <v>495</v>
      </c>
      <c r="C19" s="38" t="str">
        <f t="shared" si="0"/>
        <v>イノウエ　マユミ</v>
      </c>
      <c r="D19" s="1" t="s">
        <v>511</v>
      </c>
      <c r="E19" s="12"/>
      <c r="F19" s="12"/>
      <c r="G19" s="12"/>
      <c r="H19" s="41"/>
    </row>
    <row r="20" spans="1:8" x14ac:dyDescent="0.4">
      <c r="A20" s="40">
        <v>17</v>
      </c>
      <c r="B20" s="12" t="s">
        <v>496</v>
      </c>
      <c r="C20" s="38" t="str">
        <f t="shared" si="0"/>
        <v>キムラ　マサト</v>
      </c>
      <c r="D20" s="1" t="s">
        <v>511</v>
      </c>
      <c r="E20" s="12"/>
      <c r="F20" s="12"/>
      <c r="G20" s="12"/>
      <c r="H20" s="41"/>
    </row>
    <row r="21" spans="1:8" x14ac:dyDescent="0.4">
      <c r="A21" s="40">
        <v>18</v>
      </c>
      <c r="B21" s="12" t="s">
        <v>497</v>
      </c>
      <c r="C21" s="38" t="str">
        <f t="shared" si="0"/>
        <v>ハヤシ　ケイコ</v>
      </c>
      <c r="D21" s="1" t="s">
        <v>385</v>
      </c>
      <c r="E21" s="12"/>
      <c r="F21" s="12"/>
      <c r="G21" s="12"/>
      <c r="H21" s="41"/>
    </row>
    <row r="22" spans="1:8" x14ac:dyDescent="0.4">
      <c r="A22" s="40">
        <v>19</v>
      </c>
      <c r="B22" s="12" t="s">
        <v>498</v>
      </c>
      <c r="C22" s="38" t="str">
        <f t="shared" si="0"/>
        <v>シミズ　シュンスケ</v>
      </c>
      <c r="D22" s="1" t="s">
        <v>511</v>
      </c>
      <c r="E22" s="12"/>
      <c r="F22" s="12"/>
      <c r="G22" s="12"/>
      <c r="H22" s="41"/>
    </row>
    <row r="23" spans="1:8" x14ac:dyDescent="0.4">
      <c r="A23" s="40">
        <v>20</v>
      </c>
      <c r="B23" s="12" t="s">
        <v>499</v>
      </c>
      <c r="C23" s="38" t="str">
        <f t="shared" si="0"/>
        <v>サイトウ　アケミ</v>
      </c>
      <c r="D23" s="1" t="s">
        <v>511</v>
      </c>
      <c r="E23" s="12"/>
      <c r="F23" s="12"/>
      <c r="G23" s="12"/>
      <c r="H23" s="41"/>
    </row>
    <row r="24" spans="1:8" x14ac:dyDescent="0.4">
      <c r="A24" s="40">
        <v>21</v>
      </c>
      <c r="B24" s="12" t="s">
        <v>500</v>
      </c>
      <c r="C24" s="38" t="str">
        <f t="shared" si="0"/>
        <v>コンドウ　マサヒコ</v>
      </c>
      <c r="D24" s="1" t="s">
        <v>387</v>
      </c>
      <c r="E24" s="12"/>
      <c r="F24" s="12"/>
      <c r="G24" s="12"/>
      <c r="H24" s="41"/>
    </row>
    <row r="25" spans="1:8" x14ac:dyDescent="0.4">
      <c r="A25" s="40">
        <v>22</v>
      </c>
      <c r="B25" s="12" t="s">
        <v>501</v>
      </c>
      <c r="C25" s="38" t="str">
        <f t="shared" si="0"/>
        <v>イシイ　ジュンコ</v>
      </c>
      <c r="D25" s="1" t="s">
        <v>511</v>
      </c>
      <c r="E25" s="12"/>
      <c r="F25" s="12"/>
      <c r="G25" s="12"/>
      <c r="H25" s="41"/>
    </row>
    <row r="26" spans="1:8" x14ac:dyDescent="0.4">
      <c r="A26" s="40">
        <v>23</v>
      </c>
      <c r="B26" s="12" t="s">
        <v>502</v>
      </c>
      <c r="C26" s="38" t="str">
        <f t="shared" si="0"/>
        <v>マエダ　テツヤ</v>
      </c>
      <c r="D26" s="1" t="s">
        <v>511</v>
      </c>
      <c r="E26" s="12"/>
      <c r="F26" s="12"/>
      <c r="G26" s="12"/>
      <c r="H26" s="41"/>
    </row>
    <row r="27" spans="1:8" x14ac:dyDescent="0.4">
      <c r="A27" s="40">
        <v>24</v>
      </c>
      <c r="B27" s="12" t="s">
        <v>503</v>
      </c>
      <c r="C27" s="38" t="str">
        <f t="shared" si="0"/>
        <v>エンドウ　ミホ</v>
      </c>
      <c r="D27" s="1" t="s">
        <v>511</v>
      </c>
      <c r="E27" s="12"/>
      <c r="F27" s="12"/>
      <c r="G27" s="12"/>
      <c r="H27" s="41"/>
    </row>
    <row r="28" spans="1:8" x14ac:dyDescent="0.4">
      <c r="A28" s="40">
        <v>25</v>
      </c>
      <c r="B28" s="12" t="s">
        <v>504</v>
      </c>
      <c r="C28" s="38" t="str">
        <f t="shared" si="0"/>
        <v>フジタ　ヒデキ</v>
      </c>
      <c r="D28" s="1" t="s">
        <v>511</v>
      </c>
      <c r="E28" s="12"/>
      <c r="F28" s="12"/>
      <c r="G28" s="12"/>
      <c r="H28" s="41"/>
    </row>
    <row r="29" spans="1:8" x14ac:dyDescent="0.4">
      <c r="A29" s="40">
        <v>26</v>
      </c>
      <c r="B29" s="12" t="s">
        <v>505</v>
      </c>
      <c r="C29" s="12" t="str">
        <f t="shared" si="0"/>
        <v>ナカジマ　ユウコ</v>
      </c>
      <c r="D29" s="1" t="s">
        <v>511</v>
      </c>
      <c r="E29" s="12"/>
      <c r="F29" s="12"/>
      <c r="G29" s="12"/>
      <c r="H29" s="41"/>
    </row>
    <row r="30" spans="1:8" x14ac:dyDescent="0.4">
      <c r="A30" s="40">
        <v>27</v>
      </c>
      <c r="B30" s="12" t="s">
        <v>506</v>
      </c>
      <c r="C30" s="12" t="str">
        <f t="shared" si="0"/>
        <v>ハシモト　リュウタロウ</v>
      </c>
      <c r="D30" s="1" t="s">
        <v>511</v>
      </c>
      <c r="E30" s="12"/>
      <c r="F30" s="12"/>
      <c r="G30" s="12"/>
      <c r="H30" s="41"/>
    </row>
    <row r="31" spans="1:8" x14ac:dyDescent="0.4">
      <c r="A31" s="40">
        <v>28</v>
      </c>
      <c r="B31" s="12" t="s">
        <v>507</v>
      </c>
      <c r="C31" s="12" t="str">
        <f t="shared" si="0"/>
        <v>オカダ　アミ</v>
      </c>
      <c r="D31" s="1" t="s">
        <v>511</v>
      </c>
      <c r="E31" s="12"/>
      <c r="F31" s="12"/>
      <c r="G31" s="12"/>
      <c r="H31" s="41"/>
    </row>
    <row r="32" spans="1:8" x14ac:dyDescent="0.4">
      <c r="A32" s="40">
        <v>29</v>
      </c>
      <c r="B32" s="12" t="s">
        <v>508</v>
      </c>
      <c r="C32" s="12" t="str">
        <f t="shared" si="0"/>
        <v>モリ　ダイスケ</v>
      </c>
      <c r="D32" s="1" t="s">
        <v>511</v>
      </c>
      <c r="E32" s="12"/>
      <c r="F32" s="12"/>
      <c r="G32" s="12"/>
      <c r="H32" s="41"/>
    </row>
    <row r="33" spans="1:8" ht="19.5" thickBot="1" x14ac:dyDescent="0.45">
      <c r="A33" s="42">
        <v>30</v>
      </c>
      <c r="B33" s="43" t="s">
        <v>509</v>
      </c>
      <c r="C33" s="43" t="str">
        <f t="shared" si="0"/>
        <v>スガワラ　アイ</v>
      </c>
      <c r="D33" s="47" t="s">
        <v>513</v>
      </c>
      <c r="E33" s="43"/>
      <c r="F33" s="43"/>
      <c r="G33" s="43"/>
      <c r="H33" s="44"/>
    </row>
  </sheetData>
  <phoneticPr fontId="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449FF3-2D59-4F1C-923D-E9BF022BA88C}">
  <sheetPr codeName="Sheet6"/>
  <dimension ref="A1:D32"/>
  <sheetViews>
    <sheetView zoomScale="85" zoomScaleNormal="85" workbookViewId="0">
      <selection activeCell="D28" sqref="D28"/>
    </sheetView>
  </sheetViews>
  <sheetFormatPr defaultRowHeight="18.75" x14ac:dyDescent="0.4"/>
  <cols>
    <col min="4" max="4" width="126.375" customWidth="1"/>
  </cols>
  <sheetData>
    <row r="1" spans="1:4" x14ac:dyDescent="0.4">
      <c r="A1" t="s">
        <v>466</v>
      </c>
    </row>
    <row r="2" spans="1:4" x14ac:dyDescent="0.4">
      <c r="A2" s="2" t="s">
        <v>434</v>
      </c>
      <c r="B2" s="2" t="s">
        <v>435</v>
      </c>
      <c r="C2" s="2"/>
      <c r="D2" s="2"/>
    </row>
    <row r="3" spans="1:4" x14ac:dyDescent="0.4">
      <c r="A3" s="2">
        <v>1</v>
      </c>
      <c r="B3" s="2" t="s">
        <v>436</v>
      </c>
      <c r="C3" s="2"/>
      <c r="D3" s="2"/>
    </row>
    <row r="4" spans="1:4" x14ac:dyDescent="0.4">
      <c r="A4" s="2">
        <v>2</v>
      </c>
      <c r="B4" s="2" t="s">
        <v>437</v>
      </c>
      <c r="C4" s="2"/>
      <c r="D4" s="2"/>
    </row>
    <row r="5" spans="1:4" x14ac:dyDescent="0.4">
      <c r="A5" s="2">
        <v>3</v>
      </c>
      <c r="B5" s="2" t="s">
        <v>438</v>
      </c>
      <c r="C5" s="2"/>
      <c r="D5" s="2"/>
    </row>
    <row r="6" spans="1:4" x14ac:dyDescent="0.4">
      <c r="A6" s="2">
        <v>4</v>
      </c>
      <c r="B6" s="2" t="s">
        <v>439</v>
      </c>
      <c r="C6" s="2"/>
      <c r="D6" s="2"/>
    </row>
    <row r="7" spans="1:4" x14ac:dyDescent="0.4">
      <c r="A7" s="2">
        <v>5</v>
      </c>
      <c r="B7" s="2" t="s">
        <v>440</v>
      </c>
      <c r="C7" s="2"/>
      <c r="D7" s="2"/>
    </row>
    <row r="8" spans="1:4" x14ac:dyDescent="0.4">
      <c r="A8" s="2">
        <v>6</v>
      </c>
      <c r="B8" s="2" t="s">
        <v>441</v>
      </c>
      <c r="C8" s="2"/>
      <c r="D8" s="2"/>
    </row>
    <row r="9" spans="1:4" x14ac:dyDescent="0.4">
      <c r="A9" s="2">
        <v>7</v>
      </c>
      <c r="B9" s="2" t="s">
        <v>442</v>
      </c>
      <c r="C9" s="2"/>
      <c r="D9" s="2"/>
    </row>
    <row r="10" spans="1:4" x14ac:dyDescent="0.4">
      <c r="A10" s="2">
        <v>8</v>
      </c>
      <c r="B10" s="2" t="s">
        <v>443</v>
      </c>
      <c r="C10" s="2"/>
      <c r="D10" s="2"/>
    </row>
    <row r="11" spans="1:4" x14ac:dyDescent="0.4">
      <c r="A11" s="2">
        <v>9</v>
      </c>
      <c r="B11" s="2" t="s">
        <v>444</v>
      </c>
      <c r="C11" s="2"/>
      <c r="D11" s="2"/>
    </row>
    <row r="12" spans="1:4" x14ac:dyDescent="0.4">
      <c r="A12" s="2">
        <v>10</v>
      </c>
      <c r="B12" s="2" t="s">
        <v>445</v>
      </c>
      <c r="C12" s="2"/>
      <c r="D12" s="2"/>
    </row>
    <row r="13" spans="1:4" x14ac:dyDescent="0.4">
      <c r="A13" s="2">
        <v>11</v>
      </c>
      <c r="B13" s="2" t="s">
        <v>446</v>
      </c>
      <c r="C13" s="2"/>
      <c r="D13" s="2"/>
    </row>
    <row r="14" spans="1:4" x14ac:dyDescent="0.4">
      <c r="A14" s="2">
        <v>12</v>
      </c>
      <c r="B14" s="2" t="s">
        <v>447</v>
      </c>
      <c r="C14" s="2"/>
      <c r="D14" s="2"/>
    </row>
    <row r="15" spans="1:4" x14ac:dyDescent="0.4">
      <c r="A15" s="2">
        <v>13</v>
      </c>
      <c r="B15" s="2" t="s">
        <v>448</v>
      </c>
      <c r="C15" s="2"/>
      <c r="D15" s="2"/>
    </row>
    <row r="16" spans="1:4" x14ac:dyDescent="0.4">
      <c r="A16" s="2">
        <v>14</v>
      </c>
      <c r="B16" s="2" t="s">
        <v>449</v>
      </c>
      <c r="C16" s="2"/>
      <c r="D16" s="2"/>
    </row>
    <row r="17" spans="1:4" x14ac:dyDescent="0.4">
      <c r="A17" s="2">
        <v>15</v>
      </c>
      <c r="B17" s="2" t="s">
        <v>450</v>
      </c>
      <c r="C17" s="2"/>
      <c r="D17" s="2"/>
    </row>
    <row r="18" spans="1:4" x14ac:dyDescent="0.4">
      <c r="A18" s="2">
        <v>16</v>
      </c>
      <c r="B18" s="2" t="s">
        <v>451</v>
      </c>
      <c r="C18" s="2"/>
      <c r="D18" s="2"/>
    </row>
    <row r="19" spans="1:4" x14ac:dyDescent="0.4">
      <c r="A19" s="2">
        <v>17</v>
      </c>
      <c r="B19" s="2" t="s">
        <v>452</v>
      </c>
      <c r="C19" s="2"/>
      <c r="D19" s="2"/>
    </row>
    <row r="20" spans="1:4" x14ac:dyDescent="0.4">
      <c r="A20" s="2">
        <v>18</v>
      </c>
      <c r="B20" s="2" t="s">
        <v>453</v>
      </c>
      <c r="C20" s="2"/>
      <c r="D20" s="2"/>
    </row>
    <row r="21" spans="1:4" x14ac:dyDescent="0.4">
      <c r="A21" s="2">
        <v>19</v>
      </c>
      <c r="B21" s="2" t="s">
        <v>454</v>
      </c>
      <c r="C21" s="2"/>
      <c r="D21" s="2"/>
    </row>
    <row r="22" spans="1:4" x14ac:dyDescent="0.4">
      <c r="A22" s="2">
        <v>20</v>
      </c>
      <c r="B22" s="2" t="s">
        <v>455</v>
      </c>
      <c r="C22" s="2"/>
      <c r="D22" s="2"/>
    </row>
    <row r="23" spans="1:4" x14ac:dyDescent="0.4">
      <c r="A23" s="2">
        <v>21</v>
      </c>
      <c r="B23" s="2" t="s">
        <v>456</v>
      </c>
      <c r="C23" s="2"/>
      <c r="D23" s="2"/>
    </row>
    <row r="24" spans="1:4" x14ac:dyDescent="0.4">
      <c r="A24" s="2">
        <v>22</v>
      </c>
      <c r="B24" s="2" t="s">
        <v>457</v>
      </c>
      <c r="C24" s="2"/>
      <c r="D24" s="2"/>
    </row>
    <row r="25" spans="1:4" x14ac:dyDescent="0.4">
      <c r="A25" s="2">
        <v>23</v>
      </c>
      <c r="B25" s="2" t="s">
        <v>458</v>
      </c>
      <c r="C25" s="2"/>
      <c r="D25" s="2"/>
    </row>
    <row r="26" spans="1:4" x14ac:dyDescent="0.4">
      <c r="A26" s="2">
        <v>24</v>
      </c>
      <c r="B26" s="2" t="s">
        <v>459</v>
      </c>
      <c r="C26" s="2"/>
      <c r="D26" s="2"/>
    </row>
    <row r="27" spans="1:4" x14ac:dyDescent="0.4">
      <c r="A27" s="2">
        <v>25</v>
      </c>
      <c r="B27" s="2" t="s">
        <v>460</v>
      </c>
      <c r="C27" s="2"/>
      <c r="D27" s="2"/>
    </row>
    <row r="28" spans="1:4" x14ac:dyDescent="0.4">
      <c r="A28" s="2">
        <v>26</v>
      </c>
      <c r="B28" s="2" t="s">
        <v>461</v>
      </c>
      <c r="C28" s="2"/>
      <c r="D28" s="2"/>
    </row>
    <row r="29" spans="1:4" x14ac:dyDescent="0.4">
      <c r="A29" s="2">
        <v>27</v>
      </c>
      <c r="B29" s="2" t="s">
        <v>462</v>
      </c>
      <c r="C29" s="2"/>
      <c r="D29" s="2"/>
    </row>
    <row r="30" spans="1:4" x14ac:dyDescent="0.4">
      <c r="A30" s="2">
        <v>28</v>
      </c>
      <c r="B30" s="2" t="s">
        <v>463</v>
      </c>
      <c r="C30" s="2"/>
      <c r="D30" s="2"/>
    </row>
    <row r="31" spans="1:4" x14ac:dyDescent="0.4">
      <c r="A31" s="2">
        <v>29</v>
      </c>
      <c r="B31" s="2" t="s">
        <v>464</v>
      </c>
      <c r="C31" s="2"/>
      <c r="D31" s="2"/>
    </row>
    <row r="32" spans="1:4" x14ac:dyDescent="0.4">
      <c r="A32" s="2">
        <v>30</v>
      </c>
      <c r="B32" s="2" t="s">
        <v>465</v>
      </c>
      <c r="C32" s="2"/>
      <c r="D32" s="2"/>
    </row>
  </sheetData>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83390223-ac78-471d-8b94-490f93f3d6a2" xsi:nil="true"/>
    <lcf76f155ced4ddcb4097134ff3c332f xmlns="1c19836c-4d06-4b18-b425-cf54d4379231">
      <Terms xmlns="http://schemas.microsoft.com/office/infopath/2007/PartnerControls"/>
    </lcf76f155ced4ddcb4097134ff3c332f>
    <_x62c5__x5f53__x5ba4_ xmlns="1c19836c-4d06-4b18-b425-cf54d4379231"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AEAF6D7EADDCC46B7F1658E00A3F8A6" ma:contentTypeVersion="17" ma:contentTypeDescription="新しいドキュメントを作成します。" ma:contentTypeScope="" ma:versionID="830cef037e48c4909553fb7775cf511a">
  <xsd:schema xmlns:xsd="http://www.w3.org/2001/XMLSchema" xmlns:xs="http://www.w3.org/2001/XMLSchema" xmlns:p="http://schemas.microsoft.com/office/2006/metadata/properties" xmlns:ns2="83390223-ac78-471d-8b94-490f93f3d6a2" xmlns:ns3="1c19836c-4d06-4b18-b425-cf54d4379231" targetNamespace="http://schemas.microsoft.com/office/2006/metadata/properties" ma:root="true" ma:fieldsID="9b3c60246f444588213b3448f6786d36" ns2:_="" ns3:_="">
    <xsd:import namespace="83390223-ac78-471d-8b94-490f93f3d6a2"/>
    <xsd:import namespace="1c19836c-4d06-4b18-b425-cf54d4379231"/>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Location" minOccurs="0"/>
                <xsd:element ref="ns3:MediaServiceGenerationTime" minOccurs="0"/>
                <xsd:element ref="ns3:MediaServiceEventHashCode" minOccurs="0"/>
                <xsd:element ref="ns3:MediaServiceOCR" minOccurs="0"/>
                <xsd:element ref="ns3:MediaServiceObjectDetectorVersions" minOccurs="0"/>
                <xsd:element ref="ns3:MediaServiceSearchProperties" minOccurs="0"/>
                <xsd:element ref="ns3:MediaServiceBillingMetadata" minOccurs="0"/>
                <xsd:element ref="ns3:_x62c5__x5f53__x5ba4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390223-ac78-471d-8b94-490f93f3d6a2"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7d985537-120d-4a01-ab56-b8dba2d4c8f5}" ma:internalName="TaxCatchAll" ma:showField="CatchAllData" ma:web="83390223-ac78-471d-8b94-490f93f3d6a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c19836c-4d06-4b18-b425-cf54d4379231"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2fa0fa3f-70e1-4769-a1b2-7e42ce768019" ma:termSetId="09814cd3-568e-fe90-9814-8d621ff8fb84" ma:anchorId="fba54fb3-c3e1-fe81-a776-ca4b69148c4d" ma:open="true" ma:isKeyword="false">
      <xsd:complexType>
        <xsd:sequence>
          <xsd:element ref="pc:Terms" minOccurs="0" maxOccurs="1"/>
        </xsd:sequence>
      </xsd:complexType>
    </xsd:element>
    <xsd:element name="MediaServiceLocation" ma:index="17" nillable="true" ma:displayName="Location" ma:indexed="true" ma:internalName="MediaServiceLocatio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element name="_x62c5__x5f53__x5ba4_" ma:index="24" nillable="true" ma:displayName="担当室" ma:description="担当室を選択します。" ma:format="Dropdown" ma:internalName="_x62c5__x5f53__x5ba4_">
      <xsd:simpleType>
        <xsd:restriction base="dms:Choice">
          <xsd:enumeration value="企画"/>
          <xsd:enumeration value="教領"/>
          <xsd:enumeration value="理科"/>
          <xsd:enumeration value="情報"/>
          <xsd:enumeration value="支援"/>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DF60D48-8592-4FAD-B4D2-33ADD3CE7424}">
  <ds:schemaRefs>
    <ds:schemaRef ds:uri="http://schemas.microsoft.com/sharepoint/v3/contenttype/forms"/>
  </ds:schemaRefs>
</ds:datastoreItem>
</file>

<file path=customXml/itemProps2.xml><?xml version="1.0" encoding="utf-8"?>
<ds:datastoreItem xmlns:ds="http://schemas.openxmlformats.org/officeDocument/2006/customXml" ds:itemID="{98979212-FA53-46D2-8025-95C5F33E8F78}">
  <ds:schemaRefs>
    <ds:schemaRef ds:uri="http://schemas.microsoft.com/office/2006/metadata/properties"/>
    <ds:schemaRef ds:uri="http://schemas.microsoft.com/office/infopath/2007/PartnerControls"/>
    <ds:schemaRef ds:uri="83390223-ac78-471d-8b94-490f93f3d6a2"/>
    <ds:schemaRef ds:uri="1c19836c-4d06-4b18-b425-cf54d4379231"/>
  </ds:schemaRefs>
</ds:datastoreItem>
</file>

<file path=customXml/itemProps3.xml><?xml version="1.0" encoding="utf-8"?>
<ds:datastoreItem xmlns:ds="http://schemas.openxmlformats.org/officeDocument/2006/customXml" ds:itemID="{DB4E69BE-9B8C-4C80-AAF5-0AB27B07D27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390223-ac78-471d-8b94-490f93f3d6a2"/>
    <ds:schemaRef ds:uri="1c19836c-4d06-4b18-b425-cf54d437923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6</vt:i4>
      </vt:variant>
    </vt:vector>
  </HeadingPairs>
  <TitlesOfParts>
    <vt:vector size="6" baseType="lpstr">
      <vt:lpstr>①ショートカット</vt:lpstr>
      <vt:lpstr>②関数</vt:lpstr>
      <vt:lpstr>②関数（関数入り）</vt:lpstr>
      <vt:lpstr>②おまけ（座席表）</vt:lpstr>
      <vt:lpstr>②おまけ（名簿）</vt:lpstr>
      <vt:lpstr>③授業のふり返り</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芦澤 信吾</dc:creator>
  <cp:lastModifiedBy>柳原 聡明</cp:lastModifiedBy>
  <dcterms:created xsi:type="dcterms:W3CDTF">2024-09-22T05:20:50Z</dcterms:created>
  <dcterms:modified xsi:type="dcterms:W3CDTF">2025-09-19T07:57:09Z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0x0101003AEAF6D7EADDCC46B7F1658E00A3F8A6</vt:lpwstr>
  </property>
  <property fmtid="{D5CDD505-2E9C-101B-9397-08002B2CF9AE}" pid="3" name="MediaServiceImageTags">
    <vt:lpwstr/>
  </property>
</Properties>
</file>